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<sst xmlns="http://schemas.openxmlformats.org/spreadsheetml/2006/main" count="117" uniqueCount="75">
  <si>
    <t>附件1</t>
  </si>
  <si>
    <t>吴堡县2021年涉农整合扶贫资金第五批项目计划汇总表</t>
  </si>
  <si>
    <t>序号</t>
  </si>
  <si>
    <t>项目主管部门</t>
  </si>
  <si>
    <t>项目类型</t>
  </si>
  <si>
    <t>项目个数</t>
  </si>
  <si>
    <t>资金投入（万元）</t>
  </si>
  <si>
    <t>备注</t>
  </si>
  <si>
    <t>本次下达资金</t>
  </si>
  <si>
    <t>整合资金</t>
  </si>
  <si>
    <t>其他资金（万元）</t>
  </si>
  <si>
    <t>中央</t>
  </si>
  <si>
    <t>省级</t>
  </si>
  <si>
    <t>市级</t>
  </si>
  <si>
    <t>县级</t>
  </si>
  <si>
    <t>小计</t>
  </si>
  <si>
    <t>总计</t>
  </si>
  <si>
    <t>吴政财预发（2021）189号中支67.61万元</t>
  </si>
  <si>
    <t>农业农村局</t>
  </si>
  <si>
    <t>吴政财预发（2021）189号中支22.5万元</t>
  </si>
  <si>
    <t>新型经营主体</t>
  </si>
  <si>
    <t>扶贫办</t>
  </si>
  <si>
    <t>吴政财预发（2021）189号中支45.11万元</t>
  </si>
  <si>
    <t>互助资金贴息</t>
  </si>
  <si>
    <t>吴政财预发（2021）189号中支8.82万元</t>
  </si>
  <si>
    <t>小额信贷贴息</t>
  </si>
  <si>
    <t>吴政财预发（2021）189号中支3.44万元</t>
  </si>
  <si>
    <t>道路巩固工程</t>
  </si>
  <si>
    <t>吴政财预发（2021）189号中支32.85万元</t>
  </si>
  <si>
    <t>附件2</t>
  </si>
  <si>
    <t>吴堡县2021年涉农整合扶贫资金第五批项目计划表</t>
  </si>
  <si>
    <t>项目
类别</t>
  </si>
  <si>
    <t>项目名称</t>
  </si>
  <si>
    <t>实施地点</t>
  </si>
  <si>
    <t>建设内容</t>
  </si>
  <si>
    <t>建设
期限</t>
  </si>
  <si>
    <t>预期效益</t>
  </si>
  <si>
    <t>项目主管单位</t>
  </si>
  <si>
    <t>财政资金支持环节</t>
  </si>
  <si>
    <t>镇/办</t>
  </si>
  <si>
    <t>村/社区</t>
  </si>
  <si>
    <t>丰润现代农业开发有限公司带动奖补</t>
  </si>
  <si>
    <t>辛家沟镇</t>
  </si>
  <si>
    <t>深砭焉村</t>
  </si>
  <si>
    <t>已栽植建成山地苹果基地1000亩</t>
  </si>
  <si>
    <t>搭载贫困户225户555人</t>
  </si>
  <si>
    <t>扶贫贷款奖补和贴息类</t>
  </si>
  <si>
    <t>互助资金借款占用费补贴</t>
  </si>
  <si>
    <t>五镇一办</t>
  </si>
  <si>
    <t>2021年第一批互助资金借款占用费补贴，截止2021年3月29日全县115户贫困户已还清协会贷款207.8万元，按照月利率3.625‰的利息全部实行政府一次性结算，共计8.82万元。</t>
  </si>
  <si>
    <t>2021年1月-2021年12月</t>
  </si>
  <si>
    <t>受益
贫困户115户，通过贷款减少生产压力</t>
  </si>
  <si>
    <t>扶贫小额信贷贴息</t>
  </si>
  <si>
    <t>2021年第一季度贫困户小额信贷贴息，2021年1月1日至3月31日，全县共有38户贫困户已还清一年期贷款121.78万元，按年利率4.35%的利息实行政府一次予以贴息，共计贴息3.44万元。</t>
  </si>
  <si>
    <t>受益贫困户38户，通过贷款减少生产压力</t>
  </si>
  <si>
    <t>基础
设施类</t>
  </si>
  <si>
    <t>郭家沟镇小塔则村道路巩固工程</t>
  </si>
  <si>
    <t>郭家沟镇</t>
  </si>
  <si>
    <t>小塔则村</t>
  </si>
  <si>
    <t>（续建）路基拓宽整理，砖铺路长1.2公里、宽3米；砖铺路长1.51公里、宽2米。</t>
  </si>
  <si>
    <t>2021年3月-2021年10月</t>
  </si>
  <si>
    <t>受益贫困户25户62人，通过基础设施巩固，使群众出行更便捷</t>
  </si>
  <si>
    <t>路基拓宽整理，砖铺路</t>
  </si>
  <si>
    <t>辛家沟镇尚家坪村道路巩固工程</t>
  </si>
  <si>
    <t>尚家坪村</t>
  </si>
  <si>
    <t>(续建）尚家坪村弓家山自然村村出硬化道路工程，长634.375米，均宽3.2米，厚18公分；石砌挡墙1401m³；挖填土方等。</t>
  </si>
  <si>
    <t>受益贫困户80户163人，通过基础设施巩固，使群众出行更便捷</t>
  </si>
  <si>
    <t>自然村村出道路硬化</t>
  </si>
  <si>
    <t>张家山镇高家塄小组底沟小组小桥维修</t>
  </si>
  <si>
    <t>张家山镇</t>
  </si>
  <si>
    <t>高家塄村</t>
  </si>
  <si>
    <t>高家塄小组底沟小组小桥维修</t>
  </si>
  <si>
    <t>受益贫困户68户151人，通过基础设施巩固，使群众出行更便捷</t>
  </si>
  <si>
    <t>道路硬化</t>
  </si>
  <si>
    <t>总资金12万元，本次下达9.62万元。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</si>
</sst>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0" borderId="0">
      <alignment vertical="center"/>
      <protection/>
    </xf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29" fillId="2" borderId="5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0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4" fillId="0" borderId="8" applyNumberFormat="0" applyFill="0" applyAlignment="0" applyProtection="0"/>
    <xf numFmtId="0" fontId="31" fillId="9" borderId="0" applyNumberFormat="0" applyBorder="0" applyAlignment="0" applyProtection="0"/>
    <xf numFmtId="0" fontId="8" fillId="0" borderId="0">
      <alignment vertical="center"/>
      <protection/>
    </xf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8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0" borderId="0">
      <alignment vertical="center"/>
      <protection/>
    </xf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177" fontId="36" fillId="0" borderId="9" xfId="0" applyNumberFormat="1" applyFont="1" applyFill="1" applyBorder="1" applyAlignment="1">
      <alignment horizontal="center" vertical="center" wrapText="1"/>
    </xf>
    <xf numFmtId="177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176" fontId="36" fillId="0" borderId="9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11" fillId="0" borderId="9" xfId="8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176" fontId="36" fillId="0" borderId="13" xfId="0" applyNumberFormat="1" applyFont="1" applyFill="1" applyBorder="1" applyAlignment="1">
      <alignment horizontal="center" vertical="center" wrapText="1"/>
    </xf>
    <xf numFmtId="176" fontId="36" fillId="0" borderId="14" xfId="0" applyNumberFormat="1" applyFont="1" applyFill="1" applyBorder="1" applyAlignment="1">
      <alignment horizontal="center" vertical="center" wrapText="1"/>
    </xf>
    <xf numFmtId="176" fontId="36" fillId="0" borderId="15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常规 14 2 3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  <cellStyle name="常规 3" xfId="84"/>
    <cellStyle name="常规 12" xfId="85"/>
    <cellStyle name="常规 149" xfId="86"/>
    <cellStyle name="常规 16" xfId="87"/>
    <cellStyle name="常规 29" xfId="88"/>
    <cellStyle name="常规 28" xfId="89"/>
    <cellStyle name="常规 27" xfId="90"/>
    <cellStyle name="常规 30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C7" sqref="A7:IV8"/>
    </sheetView>
  </sheetViews>
  <sheetFormatPr defaultColWidth="9.00390625" defaultRowHeight="13.5"/>
  <cols>
    <col min="1" max="1" width="4.50390625" style="75" customWidth="1"/>
    <col min="2" max="2" width="6.125" style="75" customWidth="1"/>
    <col min="3" max="3" width="21.625" style="74" customWidth="1"/>
    <col min="4" max="4" width="12.625" style="77" customWidth="1"/>
    <col min="5" max="5" width="9.00390625" style="77" customWidth="1"/>
    <col min="6" max="6" width="11.125" style="77" customWidth="1"/>
    <col min="7" max="8" width="7.125" style="77" customWidth="1"/>
    <col min="9" max="10" width="11.125" style="77" customWidth="1"/>
    <col min="11" max="11" width="7.25390625" style="77" customWidth="1"/>
    <col min="12" max="12" width="27.625" style="75" customWidth="1"/>
    <col min="13" max="16384" width="9.00390625" style="74" customWidth="1"/>
  </cols>
  <sheetData>
    <row r="1" spans="1:12" s="74" customFormat="1" ht="24" customHeight="1">
      <c r="A1" s="6" t="s">
        <v>0</v>
      </c>
      <c r="B1" s="7"/>
      <c r="C1" s="78"/>
      <c r="D1" s="78"/>
      <c r="E1" s="78"/>
      <c r="F1" s="78"/>
      <c r="G1" s="78"/>
      <c r="H1" s="78"/>
      <c r="I1" s="78"/>
      <c r="J1" s="78"/>
      <c r="K1" s="78"/>
      <c r="L1" s="75"/>
    </row>
    <row r="2" spans="1:12" s="74" customFormat="1" ht="31.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74" customFormat="1" ht="25.5" customHeight="1">
      <c r="A3" s="80" t="s">
        <v>2</v>
      </c>
      <c r="B3" s="81" t="s">
        <v>3</v>
      </c>
      <c r="C3" s="13" t="s">
        <v>4</v>
      </c>
      <c r="D3" s="13" t="s">
        <v>5</v>
      </c>
      <c r="E3" s="43" t="s">
        <v>6</v>
      </c>
      <c r="F3" s="43"/>
      <c r="G3" s="43"/>
      <c r="H3" s="43"/>
      <c r="I3" s="43"/>
      <c r="J3" s="43"/>
      <c r="K3" s="43"/>
      <c r="L3" s="91" t="s">
        <v>7</v>
      </c>
    </row>
    <row r="4" spans="1:12" s="74" customFormat="1" ht="27" customHeight="1">
      <c r="A4" s="80"/>
      <c r="B4" s="81"/>
      <c r="C4" s="13"/>
      <c r="D4" s="13"/>
      <c r="E4" s="15" t="s">
        <v>8</v>
      </c>
      <c r="F4" s="43" t="s">
        <v>9</v>
      </c>
      <c r="G4" s="43"/>
      <c r="H4" s="43"/>
      <c r="I4" s="43"/>
      <c r="J4" s="43"/>
      <c r="K4" s="15" t="s">
        <v>10</v>
      </c>
      <c r="L4" s="92"/>
    </row>
    <row r="5" spans="1:12" s="74" customFormat="1" ht="27" customHeight="1">
      <c r="A5" s="80"/>
      <c r="B5" s="81"/>
      <c r="C5" s="13"/>
      <c r="D5" s="13"/>
      <c r="E5" s="15"/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5"/>
      <c r="L5" s="93"/>
    </row>
    <row r="6" spans="1:12" s="75" customFormat="1" ht="48" customHeight="1">
      <c r="A6" s="82" t="s">
        <v>16</v>
      </c>
      <c r="B6" s="83"/>
      <c r="C6" s="84"/>
      <c r="D6" s="85">
        <f>SUM(D7,D9)</f>
        <v>6</v>
      </c>
      <c r="E6" s="85">
        <f aca="true" t="shared" si="0" ref="E6:J6">SUM(E7,E9)</f>
        <v>67.61</v>
      </c>
      <c r="F6" s="47"/>
      <c r="G6" s="47"/>
      <c r="H6" s="47"/>
      <c r="I6" s="85">
        <f t="shared" si="0"/>
        <v>67.61</v>
      </c>
      <c r="J6" s="85">
        <f t="shared" si="0"/>
        <v>67.61</v>
      </c>
      <c r="K6" s="47"/>
      <c r="L6" s="13" t="s">
        <v>17</v>
      </c>
    </row>
    <row r="7" spans="1:12" s="75" customFormat="1" ht="48" customHeight="1">
      <c r="A7" s="80">
        <v>1</v>
      </c>
      <c r="B7" s="86" t="s">
        <v>18</v>
      </c>
      <c r="C7" s="85" t="s">
        <v>15</v>
      </c>
      <c r="D7" s="85">
        <v>1</v>
      </c>
      <c r="E7" s="22">
        <f aca="true" t="shared" si="1" ref="E7:J7">E8</f>
        <v>22.5</v>
      </c>
      <c r="F7" s="47"/>
      <c r="G7" s="47"/>
      <c r="H7" s="47"/>
      <c r="I7" s="22">
        <f t="shared" si="1"/>
        <v>22.5</v>
      </c>
      <c r="J7" s="22">
        <f t="shared" si="1"/>
        <v>22.5</v>
      </c>
      <c r="K7" s="47"/>
      <c r="L7" s="22" t="s">
        <v>19</v>
      </c>
    </row>
    <row r="8" spans="1:12" s="75" customFormat="1" ht="48" customHeight="1">
      <c r="A8" s="80"/>
      <c r="B8" s="86"/>
      <c r="C8" s="24" t="s">
        <v>20</v>
      </c>
      <c r="D8" s="87">
        <v>1</v>
      </c>
      <c r="E8" s="24">
        <v>22.5</v>
      </c>
      <c r="F8" s="47"/>
      <c r="G8" s="47"/>
      <c r="H8" s="47"/>
      <c r="I8" s="24">
        <v>22.5</v>
      </c>
      <c r="J8" s="24">
        <v>22.5</v>
      </c>
      <c r="K8" s="47"/>
      <c r="L8" s="13"/>
    </row>
    <row r="9" spans="1:12" s="75" customFormat="1" ht="48" customHeight="1">
      <c r="A9" s="80">
        <v>2</v>
      </c>
      <c r="B9" s="80" t="s">
        <v>21</v>
      </c>
      <c r="C9" s="85" t="s">
        <v>15</v>
      </c>
      <c r="D9" s="85">
        <f aca="true" t="shared" si="2" ref="D9:J9">SUM(D10:D12)</f>
        <v>5</v>
      </c>
      <c r="E9" s="85">
        <f t="shared" si="2"/>
        <v>45.11</v>
      </c>
      <c r="F9" s="48"/>
      <c r="G9" s="48"/>
      <c r="H9" s="49"/>
      <c r="I9" s="85">
        <f t="shared" si="2"/>
        <v>45.11</v>
      </c>
      <c r="J9" s="85">
        <f t="shared" si="2"/>
        <v>45.11</v>
      </c>
      <c r="K9" s="50"/>
      <c r="L9" s="13" t="s">
        <v>22</v>
      </c>
    </row>
    <row r="10" spans="1:12" s="74" customFormat="1" ht="48" customHeight="1">
      <c r="A10" s="80"/>
      <c r="B10" s="80"/>
      <c r="C10" s="87" t="s">
        <v>23</v>
      </c>
      <c r="D10" s="87">
        <v>1</v>
      </c>
      <c r="E10" s="59">
        <v>8.82</v>
      </c>
      <c r="F10" s="59"/>
      <c r="G10" s="88"/>
      <c r="H10" s="89"/>
      <c r="I10" s="59">
        <v>8.82</v>
      </c>
      <c r="J10" s="59">
        <v>8.82</v>
      </c>
      <c r="K10" s="94"/>
      <c r="L10" s="13" t="s">
        <v>24</v>
      </c>
    </row>
    <row r="11" spans="1:12" s="74" customFormat="1" ht="48" customHeight="1">
      <c r="A11" s="80"/>
      <c r="B11" s="80"/>
      <c r="C11" s="87" t="s">
        <v>25</v>
      </c>
      <c r="D11" s="87">
        <v>1</v>
      </c>
      <c r="E11" s="59">
        <v>3.44</v>
      </c>
      <c r="F11" s="59"/>
      <c r="G11" s="59"/>
      <c r="H11" s="88"/>
      <c r="I11" s="59">
        <v>3.44</v>
      </c>
      <c r="J11" s="59">
        <v>3.44</v>
      </c>
      <c r="K11" s="94"/>
      <c r="L11" s="13" t="s">
        <v>26</v>
      </c>
    </row>
    <row r="12" spans="1:12" s="76" customFormat="1" ht="48" customHeight="1">
      <c r="A12" s="80"/>
      <c r="B12" s="80"/>
      <c r="C12" s="37" t="s">
        <v>27</v>
      </c>
      <c r="D12" s="87">
        <v>3</v>
      </c>
      <c r="E12" s="59">
        <v>32.85</v>
      </c>
      <c r="F12" s="59"/>
      <c r="G12" s="90"/>
      <c r="H12" s="89"/>
      <c r="I12" s="59">
        <v>32.85</v>
      </c>
      <c r="J12" s="59">
        <v>32.85</v>
      </c>
      <c r="K12" s="95"/>
      <c r="L12" s="13" t="s">
        <v>28</v>
      </c>
    </row>
  </sheetData>
  <sheetProtection/>
  <mergeCells count="16">
    <mergeCell ref="A1:B1"/>
    <mergeCell ref="A2:L2"/>
    <mergeCell ref="E3:K3"/>
    <mergeCell ref="F4:J4"/>
    <mergeCell ref="A6:C6"/>
    <mergeCell ref="A3:A5"/>
    <mergeCell ref="A7:A8"/>
    <mergeCell ref="A9:A12"/>
    <mergeCell ref="B3:B5"/>
    <mergeCell ref="B7:B8"/>
    <mergeCell ref="B9:B12"/>
    <mergeCell ref="C3:C5"/>
    <mergeCell ref="D3:D5"/>
    <mergeCell ref="E4:E5"/>
    <mergeCell ref="K4:K5"/>
    <mergeCell ref="L3:L5"/>
  </mergeCells>
  <dataValidations count="1">
    <dataValidation type="list" allowBlank="1" showInputMessage="1" showErrorMessage="1" sqref="C12">
      <formula1>INDIRECT($B12)</formula1>
    </dataValidation>
  </dataValidations>
  <printOptions/>
  <pageMargins left="0.5506944444444445" right="0.5506944444444445" top="0.5118055555555555" bottom="0.5506944444444445" header="0.5" footer="0.3541666666666667"/>
  <pageSetup firstPageNumber="3" useFirstPageNumber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SheetLayoutView="100" workbookViewId="0" topLeftCell="A1">
      <pane ySplit="6" topLeftCell="A7" activePane="bottomLeft" state="frozen"/>
      <selection pane="bottomLeft" activeCell="A8" sqref="A8"/>
    </sheetView>
  </sheetViews>
  <sheetFormatPr defaultColWidth="9.00390625" defaultRowHeight="13.5"/>
  <cols>
    <col min="1" max="1" width="4.25390625" style="4" customWidth="1"/>
    <col min="2" max="2" width="6.50390625" style="0" customWidth="1"/>
    <col min="4" max="5" width="7.625" style="0" customWidth="1"/>
    <col min="6" max="6" width="20.875" style="0" customWidth="1"/>
    <col min="7" max="7" width="7.875" style="0" customWidth="1"/>
    <col min="8" max="8" width="14.75390625" style="0" customWidth="1"/>
    <col min="9" max="14" width="6.375" style="3" customWidth="1"/>
    <col min="15" max="15" width="6.50390625" style="0" customWidth="1"/>
    <col min="16" max="16" width="6.75390625" style="0" customWidth="1"/>
    <col min="17" max="17" width="6.00390625" style="0" customWidth="1"/>
    <col min="18" max="18" width="17.375" style="4" customWidth="1"/>
  </cols>
  <sheetData>
    <row r="1" spans="1:18" ht="18.75">
      <c r="A1" s="5"/>
      <c r="B1" s="6" t="s">
        <v>29</v>
      </c>
      <c r="C1" s="7"/>
      <c r="D1" s="8"/>
      <c r="E1" s="9"/>
      <c r="F1" s="10"/>
      <c r="G1" s="11"/>
      <c r="H1" s="11"/>
      <c r="I1" s="42"/>
      <c r="J1" s="42"/>
      <c r="K1" s="42"/>
      <c r="L1" s="42"/>
      <c r="M1" s="42"/>
      <c r="N1" s="42"/>
      <c r="O1" s="11"/>
      <c r="P1" s="11"/>
      <c r="Q1" s="64"/>
      <c r="R1" s="65"/>
    </row>
    <row r="2" spans="1:18" ht="25.5">
      <c r="A2" s="5"/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66"/>
      <c r="R2" s="66"/>
    </row>
    <row r="3" spans="1:18" ht="21" customHeight="1">
      <c r="A3" s="13" t="s">
        <v>2</v>
      </c>
      <c r="B3" s="14" t="s">
        <v>31</v>
      </c>
      <c r="C3" s="14" t="s">
        <v>32</v>
      </c>
      <c r="D3" s="15" t="s">
        <v>33</v>
      </c>
      <c r="E3" s="15"/>
      <c r="F3" s="14" t="s">
        <v>34</v>
      </c>
      <c r="G3" s="16" t="s">
        <v>35</v>
      </c>
      <c r="H3" s="17" t="s">
        <v>36</v>
      </c>
      <c r="I3" s="43" t="s">
        <v>6</v>
      </c>
      <c r="J3" s="43"/>
      <c r="K3" s="43"/>
      <c r="L3" s="43"/>
      <c r="M3" s="43"/>
      <c r="N3" s="43"/>
      <c r="O3" s="43"/>
      <c r="P3" s="15" t="s">
        <v>37</v>
      </c>
      <c r="Q3" s="47" t="s">
        <v>38</v>
      </c>
      <c r="R3" s="67" t="s">
        <v>7</v>
      </c>
    </row>
    <row r="4" spans="1:18" ht="21" customHeight="1">
      <c r="A4" s="13"/>
      <c r="B4" s="14"/>
      <c r="C4" s="14"/>
      <c r="D4" s="18" t="s">
        <v>39</v>
      </c>
      <c r="E4" s="18" t="s">
        <v>40</v>
      </c>
      <c r="F4" s="14"/>
      <c r="G4" s="16"/>
      <c r="H4" s="17"/>
      <c r="I4" s="15" t="s">
        <v>8</v>
      </c>
      <c r="J4" s="44" t="s">
        <v>9</v>
      </c>
      <c r="K4" s="45"/>
      <c r="L4" s="45"/>
      <c r="M4" s="45"/>
      <c r="N4" s="46"/>
      <c r="O4" s="15" t="s">
        <v>10</v>
      </c>
      <c r="P4" s="15"/>
      <c r="Q4" s="47"/>
      <c r="R4" s="67"/>
    </row>
    <row r="5" spans="1:18" ht="21" customHeight="1">
      <c r="A5" s="13"/>
      <c r="B5" s="14"/>
      <c r="C5" s="14"/>
      <c r="D5" s="18"/>
      <c r="E5" s="18"/>
      <c r="F5" s="14"/>
      <c r="G5" s="16"/>
      <c r="H5" s="17"/>
      <c r="I5" s="15"/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5"/>
      <c r="P5" s="15"/>
      <c r="Q5" s="47"/>
      <c r="R5" s="67"/>
    </row>
    <row r="6" spans="1:18" ht="37.5" customHeight="1">
      <c r="A6" s="19" t="s">
        <v>16</v>
      </c>
      <c r="B6" s="20"/>
      <c r="C6" s="20"/>
      <c r="D6" s="20"/>
      <c r="E6" s="20"/>
      <c r="F6" s="20"/>
      <c r="G6" s="20"/>
      <c r="H6" s="21"/>
      <c r="I6" s="47">
        <f aca="true" t="shared" si="0" ref="I6:N6">SUM(I7,I9)</f>
        <v>67.61</v>
      </c>
      <c r="J6" s="47"/>
      <c r="K6" s="47"/>
      <c r="L6" s="47"/>
      <c r="M6" s="47">
        <f t="shared" si="0"/>
        <v>67.61</v>
      </c>
      <c r="N6" s="47">
        <f t="shared" si="0"/>
        <v>67.61</v>
      </c>
      <c r="O6" s="47"/>
      <c r="P6" s="47"/>
      <c r="Q6" s="47"/>
      <c r="R6" s="13" t="s">
        <v>17</v>
      </c>
    </row>
    <row r="7" spans="1:18" s="1" customFormat="1" ht="48.75" customHeight="1">
      <c r="A7" s="22"/>
      <c r="B7" s="22" t="s">
        <v>18</v>
      </c>
      <c r="C7" s="22"/>
      <c r="D7" s="22"/>
      <c r="E7" s="22"/>
      <c r="F7" s="22"/>
      <c r="G7" s="23"/>
      <c r="I7" s="22">
        <f>I8</f>
        <v>22.5</v>
      </c>
      <c r="J7" s="22"/>
      <c r="K7" s="22"/>
      <c r="M7" s="22">
        <f>M8</f>
        <v>22.5</v>
      </c>
      <c r="N7" s="22">
        <f>N8</f>
        <v>22.5</v>
      </c>
      <c r="O7" s="22"/>
      <c r="Q7" s="68"/>
      <c r="R7" s="22" t="s">
        <v>19</v>
      </c>
    </row>
    <row r="8" spans="1:18" s="2" customFormat="1" ht="63.75" customHeight="1">
      <c r="A8" s="22">
        <v>1</v>
      </c>
      <c r="B8" s="24" t="s">
        <v>20</v>
      </c>
      <c r="C8" s="24" t="s">
        <v>41</v>
      </c>
      <c r="D8" s="24" t="s">
        <v>42</v>
      </c>
      <c r="E8" s="25" t="s">
        <v>43</v>
      </c>
      <c r="F8" s="24" t="s">
        <v>44</v>
      </c>
      <c r="G8" s="24">
        <v>2018</v>
      </c>
      <c r="H8" s="24" t="s">
        <v>45</v>
      </c>
      <c r="I8" s="24">
        <f>J8+K8+L8+M8</f>
        <v>22.5</v>
      </c>
      <c r="J8" s="24"/>
      <c r="K8" s="24"/>
      <c r="L8" s="24"/>
      <c r="M8" s="24">
        <v>22.5</v>
      </c>
      <c r="N8" s="24">
        <f>J8+M8+L8+K8</f>
        <v>22.5</v>
      </c>
      <c r="O8" s="24"/>
      <c r="P8" s="24" t="s">
        <v>18</v>
      </c>
      <c r="Q8" s="25"/>
      <c r="R8" s="25"/>
    </row>
    <row r="9" spans="1:18" ht="37.5" customHeight="1">
      <c r="A9" s="26"/>
      <c r="B9" s="27" t="s">
        <v>21</v>
      </c>
      <c r="C9" s="28"/>
      <c r="D9" s="28"/>
      <c r="E9" s="28"/>
      <c r="F9" s="28"/>
      <c r="G9" s="29"/>
      <c r="H9" s="13"/>
      <c r="I9" s="48">
        <f aca="true" t="shared" si="1" ref="I9:N9">SUM(I10,I12,I14)</f>
        <v>45.11</v>
      </c>
      <c r="J9" s="48"/>
      <c r="K9" s="48"/>
      <c r="L9" s="49"/>
      <c r="M9" s="48">
        <f t="shared" si="1"/>
        <v>45.11</v>
      </c>
      <c r="N9" s="48">
        <f t="shared" si="1"/>
        <v>45.11</v>
      </c>
      <c r="O9" s="50"/>
      <c r="P9" s="51"/>
      <c r="Q9" s="69"/>
      <c r="R9" s="13" t="s">
        <v>22</v>
      </c>
    </row>
    <row r="10" spans="1:18" ht="37.5" customHeight="1">
      <c r="A10" s="26"/>
      <c r="B10" s="27" t="s">
        <v>23</v>
      </c>
      <c r="C10" s="28"/>
      <c r="D10" s="28"/>
      <c r="E10" s="28"/>
      <c r="F10" s="28"/>
      <c r="G10" s="29"/>
      <c r="H10" s="13"/>
      <c r="I10" s="48">
        <f aca="true" t="shared" si="2" ref="I10:M10">SUM(I11)</f>
        <v>8.82</v>
      </c>
      <c r="J10" s="48"/>
      <c r="K10" s="49"/>
      <c r="L10" s="52"/>
      <c r="M10" s="48">
        <f t="shared" si="2"/>
        <v>8.82</v>
      </c>
      <c r="N10" s="53">
        <f aca="true" t="shared" si="3" ref="N10:N14">SUM(J10:M10)</f>
        <v>8.82</v>
      </c>
      <c r="O10" s="50"/>
      <c r="P10" s="51"/>
      <c r="Q10" s="69"/>
      <c r="R10" s="13" t="s">
        <v>24</v>
      </c>
    </row>
    <row r="11" spans="1:18" ht="127.5" customHeight="1">
      <c r="A11" s="30">
        <v>2</v>
      </c>
      <c r="B11" s="31" t="s">
        <v>46</v>
      </c>
      <c r="C11" s="31" t="s">
        <v>47</v>
      </c>
      <c r="D11" s="32" t="s">
        <v>48</v>
      </c>
      <c r="E11" s="33"/>
      <c r="F11" s="34" t="s">
        <v>49</v>
      </c>
      <c r="G11" s="35" t="s">
        <v>50</v>
      </c>
      <c r="H11" s="32" t="s">
        <v>51</v>
      </c>
      <c r="I11" s="34">
        <v>8.82</v>
      </c>
      <c r="J11" s="34"/>
      <c r="K11" s="34"/>
      <c r="L11" s="54"/>
      <c r="M11" s="34">
        <v>8.82</v>
      </c>
      <c r="N11" s="55">
        <f t="shared" si="3"/>
        <v>8.82</v>
      </c>
      <c r="O11" s="56"/>
      <c r="P11" s="32" t="s">
        <v>21</v>
      </c>
      <c r="Q11" s="32" t="s">
        <v>47</v>
      </c>
      <c r="R11" s="70"/>
    </row>
    <row r="12" spans="1:18" ht="37.5" customHeight="1">
      <c r="A12" s="26"/>
      <c r="B12" s="27" t="s">
        <v>25</v>
      </c>
      <c r="C12" s="28"/>
      <c r="D12" s="28"/>
      <c r="E12" s="28"/>
      <c r="F12" s="28"/>
      <c r="G12" s="29"/>
      <c r="H12" s="13"/>
      <c r="I12" s="48">
        <f aca="true" t="shared" si="4" ref="I12:M12">SUM(I13)</f>
        <v>3.44</v>
      </c>
      <c r="J12" s="48"/>
      <c r="K12" s="48"/>
      <c r="L12" s="49"/>
      <c r="M12" s="48">
        <f t="shared" si="4"/>
        <v>3.44</v>
      </c>
      <c r="N12" s="53">
        <f t="shared" si="3"/>
        <v>3.44</v>
      </c>
      <c r="O12" s="50"/>
      <c r="P12" s="51"/>
      <c r="Q12" s="69"/>
      <c r="R12" s="13" t="s">
        <v>26</v>
      </c>
    </row>
    <row r="13" spans="1:18" ht="112.5" customHeight="1">
      <c r="A13" s="36">
        <v>3</v>
      </c>
      <c r="B13" s="31" t="s">
        <v>46</v>
      </c>
      <c r="C13" s="31" t="s">
        <v>52</v>
      </c>
      <c r="D13" s="32" t="s">
        <v>48</v>
      </c>
      <c r="E13" s="37"/>
      <c r="F13" s="34" t="s">
        <v>53</v>
      </c>
      <c r="G13" s="35" t="s">
        <v>50</v>
      </c>
      <c r="H13" s="37" t="s">
        <v>54</v>
      </c>
      <c r="I13" s="34">
        <v>3.44</v>
      </c>
      <c r="J13" s="34"/>
      <c r="K13" s="35"/>
      <c r="L13" s="57"/>
      <c r="M13" s="35">
        <v>3.44</v>
      </c>
      <c r="N13" s="55">
        <f t="shared" si="3"/>
        <v>3.44</v>
      </c>
      <c r="O13" s="58"/>
      <c r="P13" s="58" t="s">
        <v>21</v>
      </c>
      <c r="Q13" s="32" t="s">
        <v>25</v>
      </c>
      <c r="R13" s="71"/>
    </row>
    <row r="14" spans="1:18" ht="37.5" customHeight="1">
      <c r="A14" s="26"/>
      <c r="B14" s="27" t="s">
        <v>27</v>
      </c>
      <c r="C14" s="28"/>
      <c r="D14" s="28"/>
      <c r="E14" s="28"/>
      <c r="F14" s="28"/>
      <c r="G14" s="29"/>
      <c r="H14" s="13"/>
      <c r="I14" s="48">
        <f>SUM(I15:I17)</f>
        <v>32.85</v>
      </c>
      <c r="J14" s="48"/>
      <c r="K14" s="48"/>
      <c r="L14" s="49"/>
      <c r="M14" s="48">
        <f>SUM(M15:M17)</f>
        <v>32.85</v>
      </c>
      <c r="N14" s="48">
        <f>SUM(N15:N17)</f>
        <v>32.85</v>
      </c>
      <c r="O14" s="50"/>
      <c r="P14" s="51"/>
      <c r="Q14" s="69"/>
      <c r="R14" s="13" t="s">
        <v>28</v>
      </c>
    </row>
    <row r="15" spans="1:18" ht="88.5" customHeight="1">
      <c r="A15" s="36">
        <v>4</v>
      </c>
      <c r="B15" s="38" t="s">
        <v>55</v>
      </c>
      <c r="C15" s="38" t="s">
        <v>56</v>
      </c>
      <c r="D15" s="32" t="s">
        <v>57</v>
      </c>
      <c r="E15" s="32" t="s">
        <v>58</v>
      </c>
      <c r="F15" s="38" t="s">
        <v>59</v>
      </c>
      <c r="G15" s="32" t="s">
        <v>60</v>
      </c>
      <c r="H15" s="38" t="s">
        <v>61</v>
      </c>
      <c r="I15" s="38">
        <v>8.39</v>
      </c>
      <c r="J15" s="38"/>
      <c r="K15" s="38"/>
      <c r="L15" s="38"/>
      <c r="M15" s="38">
        <v>8.39</v>
      </c>
      <c r="N15" s="38">
        <v>8.39</v>
      </c>
      <c r="O15" s="38"/>
      <c r="P15" s="38" t="s">
        <v>21</v>
      </c>
      <c r="Q15" s="38" t="s">
        <v>62</v>
      </c>
      <c r="R15" s="38"/>
    </row>
    <row r="16" spans="1:18" ht="88.5" customHeight="1">
      <c r="A16" s="39">
        <v>5</v>
      </c>
      <c r="B16" s="38" t="s">
        <v>55</v>
      </c>
      <c r="C16" s="40" t="s">
        <v>63</v>
      </c>
      <c r="D16" s="32" t="s">
        <v>42</v>
      </c>
      <c r="E16" s="32" t="s">
        <v>64</v>
      </c>
      <c r="F16" s="38" t="s">
        <v>65</v>
      </c>
      <c r="G16" s="32" t="s">
        <v>60</v>
      </c>
      <c r="H16" s="41" t="s">
        <v>66</v>
      </c>
      <c r="I16" s="59">
        <v>14.84</v>
      </c>
      <c r="J16" s="59"/>
      <c r="K16" s="60"/>
      <c r="L16" s="60"/>
      <c r="M16" s="59">
        <v>14.84</v>
      </c>
      <c r="N16" s="59">
        <v>14.84</v>
      </c>
      <c r="O16" s="37"/>
      <c r="P16" s="61" t="s">
        <v>21</v>
      </c>
      <c r="Q16" s="32" t="s">
        <v>67</v>
      </c>
      <c r="R16" s="32"/>
    </row>
    <row r="17" spans="1:18" s="3" customFormat="1" ht="73.5" customHeight="1">
      <c r="A17" s="39">
        <v>6</v>
      </c>
      <c r="B17" s="38" t="s">
        <v>55</v>
      </c>
      <c r="C17" s="32" t="s">
        <v>68</v>
      </c>
      <c r="D17" s="32" t="s">
        <v>69</v>
      </c>
      <c r="E17" s="32" t="s">
        <v>70</v>
      </c>
      <c r="F17" s="32" t="s">
        <v>71</v>
      </c>
      <c r="G17" s="32" t="s">
        <v>60</v>
      </c>
      <c r="H17" s="41" t="s">
        <v>72</v>
      </c>
      <c r="I17" s="62">
        <v>9.62</v>
      </c>
      <c r="J17" s="63"/>
      <c r="K17" s="63"/>
      <c r="L17" s="63"/>
      <c r="M17" s="62">
        <v>9.62</v>
      </c>
      <c r="N17" s="62">
        <v>9.62</v>
      </c>
      <c r="O17" s="63"/>
      <c r="P17" s="32" t="s">
        <v>21</v>
      </c>
      <c r="Q17" s="72" t="s">
        <v>73</v>
      </c>
      <c r="R17" s="73" t="s">
        <v>74</v>
      </c>
    </row>
  </sheetData>
  <sheetProtection/>
  <mergeCells count="24">
    <mergeCell ref="B1:C1"/>
    <mergeCell ref="B2:R2"/>
    <mergeCell ref="D3:E3"/>
    <mergeCell ref="I3:O3"/>
    <mergeCell ref="J4:N4"/>
    <mergeCell ref="A6:H6"/>
    <mergeCell ref="B7:F7"/>
    <mergeCell ref="B9:G9"/>
    <mergeCell ref="B10:G10"/>
    <mergeCell ref="B12:G12"/>
    <mergeCell ref="B14:G14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dataValidations count="1">
    <dataValidation type="list" allowBlank="1" showInputMessage="1" showErrorMessage="1" sqref="C11 C13">
      <formula1>INDIRECT($B11)</formula1>
    </dataValidation>
  </dataValidations>
  <printOptions/>
  <pageMargins left="0.3145833333333333" right="0.275" top="0.5118055555555555" bottom="0.5902777777777778" header="0.39305555555555555" footer="0.3145833333333333"/>
  <pageSetup firstPageNumber="4" useFirstPageNumber="1" fitToHeight="0" fitToWidth="1" horizontalDpi="600" verticalDpi="600" orientation="landscape" paperSize="9" scale="94"/>
  <headerFooter>
    <oddFooter>&amp;C&amp;P</oddFooter>
  </headerFooter>
  <ignoredErrors>
    <ignoredError sqref="N10:N13" formulaRange="1"/>
    <ignoredError sqref="M9:N9 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现在进行时</cp:lastModifiedBy>
  <cp:lastPrinted>2018-01-16T08:19:12Z</cp:lastPrinted>
  <dcterms:created xsi:type="dcterms:W3CDTF">2017-08-15T01:24:15Z</dcterms:created>
  <dcterms:modified xsi:type="dcterms:W3CDTF">2021-04-26T06:34:55Z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DDA977F778864A06B5BAD41604408AFF</vt:lpwstr>
  </property>
</Properties>
</file>