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5" activeTab="1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<sst xmlns="http://schemas.openxmlformats.org/spreadsheetml/2006/main" count="124" uniqueCount="64">
  <si>
    <t>附件1</t>
  </si>
  <si>
    <t>吴堡县2021年涉农整合扶贫资金第四批项目计划汇总表</t>
  </si>
  <si>
    <t>序号</t>
  </si>
  <si>
    <t>项目主管部门</t>
  </si>
  <si>
    <t>项目类型</t>
  </si>
  <si>
    <t>项目个数</t>
  </si>
  <si>
    <t>资金投入（万元）</t>
  </si>
  <si>
    <t>备注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</si>
  <si>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</si>
  <si>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</si>
  <si>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</si>
  <si>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</si>
  <si>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</si>
  <si>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</si>
  <si>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</si>
  <si>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小计</t>
  </si>
  <si>
    <t>总计</t>
  </si>
  <si>
    <t>吴政财预发（2021）189号中支203.08万元</t>
  </si>
  <si>
    <t>农业农村局</t>
  </si>
  <si>
    <t>吴政财预发（2021）189号中支150万元</t>
  </si>
  <si>
    <t>马铃薯
一亩田</t>
  </si>
  <si>
    <t>林业局</t>
  </si>
  <si>
    <t>吴政财预发（2021）189号中支53.08万元</t>
  </si>
  <si>
    <t>村集体经济</t>
  </si>
  <si>
    <t>产业小型配套基础设施</t>
  </si>
  <si>
    <t>附件2</t>
  </si>
  <si>
    <t>吴堡县2021年涉农整合扶贫资金第四批项目计划表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</si>
  <si>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</si>
  <si>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</si>
  <si>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</si>
  <si>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</si>
  <si>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</si>
  <si>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</si>
  <si>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</si>
  <si>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</si>
  <si>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</si>
  <si>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</si>
  <si>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共推广种植面积4000亩，需原种400000公斤</t>
  </si>
  <si>
    <t>产业发展类</t>
  </si>
  <si>
    <t>宋家川街道办</t>
  </si>
  <si>
    <t>新建</t>
  </si>
  <si>
    <t>种植面积550亩，需马铃薯原种55000公斤，3.75元/公斤，共需资金20.625万元</t>
  </si>
  <si>
    <t>实现马铃薯增产，可带动550户贫困户增收</t>
  </si>
  <si>
    <t>马铃薯
原种</t>
  </si>
  <si>
    <t>寇家塬镇</t>
  </si>
  <si>
    <t>种植面积700亩，需马铃薯原种70000公斤，3.75元/公斤，共需资金26.25万元</t>
  </si>
  <si>
    <t>实现马铃薯增产，可带动700户贫困户增收</t>
  </si>
  <si>
    <t>岔上镇</t>
  </si>
  <si>
    <t>种植面积900亩，需马铃薯原种90000公斤，3.75元/公斤，共需资金33.75万元</t>
  </si>
  <si>
    <t>实现马铃薯增产，可带动900户贫困户增收</t>
  </si>
  <si>
    <t>郭家沟镇</t>
  </si>
  <si>
    <t>种植面积600亩，需马铃薯原种60000公斤，3.75元/公斤，共需资金22.5万元</t>
  </si>
  <si>
    <t>实现马铃薯增产，可带动600户贫困户增收</t>
  </si>
  <si>
    <t>辛家沟镇</t>
  </si>
  <si>
    <t>张家山镇</t>
  </si>
  <si>
    <t>（种植业）
村集体经济</t>
  </si>
  <si>
    <t>冯家峁村</t>
  </si>
  <si>
    <r>
      <t>2020</t>
    </r>
    <r>
      <rPr>
        <sz val="10"/>
        <rFont val="宋体"/>
        <family val="0"/>
      </rPr>
      <t>年栽植花椒</t>
    </r>
    <r>
      <rPr>
        <sz val="10"/>
        <rFont val="宋体"/>
        <family val="0"/>
      </rPr>
      <t>362</t>
    </r>
    <r>
      <rPr>
        <sz val="10"/>
        <rFont val="宋体"/>
        <family val="0"/>
      </rPr>
      <t>亩管护第</t>
    </r>
    <r>
      <rPr>
        <sz val="10"/>
        <rFont val="宋体"/>
        <family val="0"/>
      </rPr>
      <t>2</t>
    </r>
    <r>
      <rPr>
        <sz val="10"/>
        <rFont val="宋体"/>
        <family val="0"/>
      </rPr>
      <t>轮补助</t>
    </r>
    <r>
      <rPr>
        <sz val="10"/>
        <rFont val="宋体"/>
        <family val="0"/>
      </rPr>
      <t>400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亩，增加贫困户劳务收入，挂果后可得股权收益</t>
    </r>
  </si>
  <si>
    <r>
      <t>受益贫困户</t>
    </r>
    <r>
      <rPr>
        <sz val="10"/>
        <rFont val="宋体"/>
        <family val="0"/>
      </rPr>
      <t>53</t>
    </r>
    <r>
      <rPr>
        <sz val="10"/>
        <rFont val="宋体"/>
        <family val="0"/>
      </rPr>
      <t>户</t>
    </r>
    <r>
      <rPr>
        <sz val="10"/>
        <rFont val="宋体"/>
        <family val="0"/>
      </rPr>
      <t>114</t>
    </r>
    <r>
      <rPr>
        <sz val="10"/>
        <rFont val="宋体"/>
        <family val="0"/>
      </rPr>
      <t>人</t>
    </r>
  </si>
  <si>
    <t>花椒管护</t>
  </si>
  <si>
    <t>宋家坡村</t>
  </si>
  <si>
    <r>
      <t>830</t>
    </r>
    <r>
      <rPr>
        <sz val="10"/>
        <rFont val="宋体"/>
        <family val="0"/>
      </rPr>
      <t>亩核桃低产林改造配套设施工程（修宽</t>
    </r>
    <r>
      <rPr>
        <sz val="10"/>
        <rFont val="宋体"/>
        <family val="0"/>
      </rPr>
      <t>3.5</t>
    </r>
    <r>
      <rPr>
        <sz val="10"/>
        <rFont val="宋体"/>
        <family val="0"/>
      </rPr>
      <t>米的产业道路</t>
    </r>
    <r>
      <rPr>
        <sz val="10"/>
        <rFont val="宋体"/>
        <family val="0"/>
      </rPr>
      <t>5.5</t>
    </r>
    <r>
      <rPr>
        <sz val="10"/>
        <rFont val="宋体"/>
        <family val="0"/>
      </rPr>
      <t>公里）</t>
    </r>
  </si>
  <si>
    <r>
      <t>受益贫困户</t>
    </r>
    <r>
      <rPr>
        <sz val="10"/>
        <rFont val="宋体"/>
        <family val="0"/>
      </rPr>
      <t>75</t>
    </r>
    <r>
      <rPr>
        <sz val="10"/>
        <rFont val="宋体"/>
        <family val="0"/>
      </rPr>
      <t>户</t>
    </r>
    <r>
      <rPr>
        <sz val="10"/>
        <rFont val="宋体"/>
        <family val="0"/>
      </rPr>
      <t>165</t>
    </r>
    <r>
      <rPr>
        <sz val="10"/>
        <rFont val="宋体"/>
        <family val="0"/>
      </rPr>
      <t>人</t>
    </r>
  </si>
  <si>
    <t>产业道路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</si>
</sst>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>
      <alignment vertical="center"/>
      <protection/>
    </xf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9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27" fillId="9" borderId="0" applyNumberFormat="0" applyBorder="0" applyAlignment="0" applyProtection="0"/>
    <xf numFmtId="0" fontId="8" fillId="0" borderId="0">
      <alignment vertical="center"/>
      <protection/>
    </xf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8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31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8" fillId="0" borderId="0">
      <alignment vertical="center"/>
      <protection/>
    </xf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left" vertical="center" wrapText="1"/>
    </xf>
    <xf numFmtId="176" fontId="40" fillId="0" borderId="0" xfId="0" applyNumberFormat="1" applyFont="1" applyFill="1" applyBorder="1" applyAlignment="1">
      <alignment horizontal="left" vertical="center" wrapText="1"/>
    </xf>
    <xf numFmtId="176" fontId="41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177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176" fontId="38" fillId="0" borderId="12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/>
    </xf>
    <xf numFmtId="0" fontId="38" fillId="19" borderId="9" xfId="73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19" borderId="9" xfId="73" applyFont="1" applyFill="1" applyBorder="1" applyAlignment="1">
      <alignment horizontal="center" vertical="center" wrapText="1"/>
      <protection/>
    </xf>
    <xf numFmtId="0" fontId="34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/>
    </xf>
    <xf numFmtId="0" fontId="34" fillId="19" borderId="9" xfId="73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43" fillId="19" borderId="9" xfId="53" applyFont="1" applyFill="1" applyBorder="1" applyAlignment="1">
      <alignment horizontal="center" vertical="center" wrapText="1"/>
      <protection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78" applyFont="1" applyFill="1" applyBorder="1" applyAlignment="1">
      <alignment horizontal="center" vertical="center" wrapText="1"/>
      <protection/>
    </xf>
    <xf numFmtId="0" fontId="34" fillId="0" borderId="9" xfId="69" applyFont="1" applyBorder="1" applyAlignment="1">
      <alignment horizontal="center" vertical="center" wrapText="1"/>
      <protection/>
    </xf>
    <xf numFmtId="0" fontId="34" fillId="0" borderId="9" xfId="92" applyFont="1" applyBorder="1" applyAlignment="1">
      <alignment horizontal="center" vertical="center" wrapText="1"/>
      <protection/>
    </xf>
    <xf numFmtId="0" fontId="34" fillId="0" borderId="9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vertical="center"/>
    </xf>
    <xf numFmtId="176" fontId="38" fillId="0" borderId="9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3" fillId="19" borderId="9" xfId="71" applyFont="1" applyFill="1" applyBorder="1" applyAlignment="1">
      <alignment horizontal="center" vertical="center" wrapText="1"/>
      <protection/>
    </xf>
    <xf numFmtId="176" fontId="43" fillId="19" borderId="9" xfId="71" applyNumberFormat="1" applyFont="1" applyFill="1" applyBorder="1" applyAlignment="1">
      <alignment horizontal="center" vertical="center" wrapText="1"/>
      <protection/>
    </xf>
    <xf numFmtId="0" fontId="43" fillId="19" borderId="9" xfId="53" applyFont="1" applyFill="1" applyBorder="1" applyAlignment="1">
      <alignment horizontal="center" vertical="center"/>
      <protection/>
    </xf>
    <xf numFmtId="0" fontId="34" fillId="0" borderId="9" xfId="69" applyNumberFormat="1" applyFont="1" applyBorder="1" applyAlignment="1">
      <alignment horizontal="center" vertical="center" wrapText="1"/>
      <protection/>
    </xf>
    <xf numFmtId="0" fontId="38" fillId="0" borderId="9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6" fontId="38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 wrapText="1"/>
    </xf>
    <xf numFmtId="176" fontId="38" fillId="0" borderId="14" xfId="0" applyNumberFormat="1" applyFont="1" applyFill="1" applyBorder="1" applyAlignment="1">
      <alignment horizontal="center" vertical="center" wrapText="1"/>
    </xf>
    <xf numFmtId="176" fontId="38" fillId="0" borderId="1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3 2" xfId="40"/>
    <cellStyle name="常规 5 3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  <cellStyle name="常规 3" xfId="84"/>
    <cellStyle name="常规 12" xfId="85"/>
    <cellStyle name="常规 149" xfId="86"/>
    <cellStyle name="常规 16" xfId="87"/>
    <cellStyle name="常规 29" xfId="88"/>
    <cellStyle name="常规 28" xfId="89"/>
    <cellStyle name="常规 27" xfId="90"/>
    <cellStyle name="常规 30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4">
      <selection activeCell="D8" sqref="D8:D11"/>
    </sheetView>
  </sheetViews>
  <sheetFormatPr defaultColWidth="9.00390625" defaultRowHeight="13.5"/>
  <cols>
    <col min="1" max="1" width="4.50390625" style="75" customWidth="1"/>
    <col min="2" max="2" width="6.125" style="75" customWidth="1"/>
    <col min="3" max="3" width="21.625" style="74" customWidth="1"/>
    <col min="4" max="4" width="12.625" style="76" customWidth="1"/>
    <col min="5" max="5" width="9.00390625" style="76" customWidth="1"/>
    <col min="6" max="6" width="11.125" style="76" customWidth="1"/>
    <col min="7" max="8" width="7.125" style="76" customWidth="1"/>
    <col min="9" max="10" width="11.125" style="76" customWidth="1"/>
    <col min="11" max="11" width="7.25390625" style="76" customWidth="1"/>
    <col min="12" max="12" width="19.50390625" style="75" customWidth="1"/>
    <col min="13" max="16384" width="9.00390625" style="74" customWidth="1"/>
  </cols>
  <sheetData>
    <row r="1" spans="1:12" s="74" customFormat="1" ht="24" customHeight="1">
      <c r="A1" s="77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5"/>
    </row>
    <row r="2" spans="1:12" s="74" customFormat="1" ht="31.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74" customFormat="1" ht="25.5" customHeight="1">
      <c r="A3" s="81" t="s">
        <v>2</v>
      </c>
      <c r="B3" s="82" t="s">
        <v>3</v>
      </c>
      <c r="C3" s="83" t="s">
        <v>4</v>
      </c>
      <c r="D3" s="83" t="s">
        <v>5</v>
      </c>
      <c r="E3" s="48" t="s">
        <v>6</v>
      </c>
      <c r="F3" s="48"/>
      <c r="G3" s="48"/>
      <c r="H3" s="48"/>
      <c r="I3" s="48"/>
      <c r="J3" s="48"/>
      <c r="K3" s="48"/>
      <c r="L3" s="103" t="s">
        <v>7</v>
      </c>
    </row>
    <row r="4" spans="1:12" s="74" customFormat="1" ht="27" customHeight="1">
      <c r="A4" s="81"/>
      <c r="B4" s="82"/>
      <c r="C4" s="83"/>
      <c r="D4" s="83"/>
      <c r="E4" s="17" t="s">
        <v>8</v>
      </c>
      <c r="F4" s="48" t="s">
        <v>9</v>
      </c>
      <c r="G4" s="48"/>
      <c r="H4" s="48"/>
      <c r="I4" s="48"/>
      <c r="J4" s="48"/>
      <c r="K4" s="17" t="s">
        <v>10</v>
      </c>
      <c r="L4" s="104"/>
    </row>
    <row r="5" spans="1:12" s="74" customFormat="1" ht="27" customHeight="1">
      <c r="A5" s="81"/>
      <c r="B5" s="82"/>
      <c r="C5" s="83"/>
      <c r="D5" s="83"/>
      <c r="E5" s="17"/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7"/>
      <c r="L5" s="105"/>
    </row>
    <row r="6" spans="1:12" s="75" customFormat="1" ht="48" customHeight="1">
      <c r="A6" s="84" t="s">
        <v>16</v>
      </c>
      <c r="B6" s="85"/>
      <c r="C6" s="86"/>
      <c r="D6" s="87">
        <v>8</v>
      </c>
      <c r="E6" s="88">
        <v>203.08</v>
      </c>
      <c r="F6" s="88"/>
      <c r="G6" s="88"/>
      <c r="H6" s="88"/>
      <c r="I6" s="88">
        <v>203.08</v>
      </c>
      <c r="J6" s="88">
        <v>203.08</v>
      </c>
      <c r="K6" s="88"/>
      <c r="L6" s="106" t="s">
        <v>17</v>
      </c>
    </row>
    <row r="7" spans="1:12" s="75" customFormat="1" ht="48" customHeight="1">
      <c r="A7" s="89">
        <v>1</v>
      </c>
      <c r="B7" s="90" t="s">
        <v>18</v>
      </c>
      <c r="C7" s="87" t="s">
        <v>15</v>
      </c>
      <c r="D7" s="87">
        <v>6</v>
      </c>
      <c r="E7" s="91">
        <v>150</v>
      </c>
      <c r="F7" s="92"/>
      <c r="G7" s="91"/>
      <c r="H7" s="91"/>
      <c r="I7" s="91">
        <v>150</v>
      </c>
      <c r="J7" s="107">
        <v>150</v>
      </c>
      <c r="K7" s="108"/>
      <c r="L7" s="106" t="s">
        <v>19</v>
      </c>
    </row>
    <row r="8" spans="1:12" s="74" customFormat="1" ht="48" customHeight="1">
      <c r="A8" s="93"/>
      <c r="B8" s="94"/>
      <c r="C8" s="95" t="s">
        <v>20</v>
      </c>
      <c r="D8" s="96">
        <v>6</v>
      </c>
      <c r="E8" s="97">
        <v>150</v>
      </c>
      <c r="F8" s="45"/>
      <c r="G8" s="97"/>
      <c r="H8" s="97"/>
      <c r="I8" s="97">
        <v>150</v>
      </c>
      <c r="J8" s="109">
        <v>150</v>
      </c>
      <c r="K8" s="91"/>
      <c r="L8" s="110"/>
    </row>
    <row r="9" spans="1:12" s="75" customFormat="1" ht="48" customHeight="1">
      <c r="A9" s="87">
        <v>2</v>
      </c>
      <c r="B9" s="87" t="s">
        <v>21</v>
      </c>
      <c r="C9" s="87" t="s">
        <v>15</v>
      </c>
      <c r="D9" s="87">
        <v>2</v>
      </c>
      <c r="E9" s="98">
        <v>53.08</v>
      </c>
      <c r="F9" s="98"/>
      <c r="G9" s="98"/>
      <c r="H9" s="99"/>
      <c r="I9" s="98">
        <v>53.08</v>
      </c>
      <c r="J9" s="98">
        <v>53.08</v>
      </c>
      <c r="K9" s="108"/>
      <c r="L9" s="106" t="s">
        <v>22</v>
      </c>
    </row>
    <row r="10" spans="1:12" s="74" customFormat="1" ht="48" customHeight="1">
      <c r="A10" s="87"/>
      <c r="B10" s="87"/>
      <c r="C10" s="95" t="s">
        <v>23</v>
      </c>
      <c r="D10" s="100">
        <v>1</v>
      </c>
      <c r="E10" s="62">
        <v>14.48</v>
      </c>
      <c r="F10" s="101"/>
      <c r="G10" s="98"/>
      <c r="H10" s="99"/>
      <c r="I10" s="62">
        <v>14.48</v>
      </c>
      <c r="J10" s="62">
        <v>14.48</v>
      </c>
      <c r="K10" s="108"/>
      <c r="L10" s="83"/>
    </row>
    <row r="11" spans="1:12" s="74" customFormat="1" ht="48" customHeight="1">
      <c r="A11" s="87"/>
      <c r="B11" s="87"/>
      <c r="C11" s="95" t="s">
        <v>24</v>
      </c>
      <c r="D11" s="100">
        <v>1</v>
      </c>
      <c r="E11" s="44">
        <v>38.6</v>
      </c>
      <c r="F11" s="102"/>
      <c r="G11" s="99"/>
      <c r="H11" s="99"/>
      <c r="I11" s="44">
        <v>38.6</v>
      </c>
      <c r="J11" s="44">
        <v>38.6</v>
      </c>
      <c r="K11" s="108"/>
      <c r="L11" s="83"/>
    </row>
  </sheetData>
  <sheetProtection/>
  <mergeCells count="16">
    <mergeCell ref="A1:B1"/>
    <mergeCell ref="A2:L2"/>
    <mergeCell ref="E3:K3"/>
    <mergeCell ref="F4:J4"/>
    <mergeCell ref="A6:C6"/>
    <mergeCell ref="A3:A5"/>
    <mergeCell ref="A7:A8"/>
    <mergeCell ref="A9:A11"/>
    <mergeCell ref="B3:B5"/>
    <mergeCell ref="B7:B8"/>
    <mergeCell ref="B9:B11"/>
    <mergeCell ref="C3:C5"/>
    <mergeCell ref="D3:D5"/>
    <mergeCell ref="E4:E5"/>
    <mergeCell ref="K4:K5"/>
    <mergeCell ref="L3:L5"/>
  </mergeCells>
  <printOptions/>
  <pageMargins left="0.5506944444444445" right="0.5506944444444445" top="0.5118055555555555" bottom="0.5506944444444445" header="0.5" footer="0.5"/>
  <pageSetup firstPageNumber="3" useFirstPageNumber="1" horizontalDpi="600" verticalDpi="600" orientation="landscape" paperSize="9"/>
  <headerFooter>
    <oddFooter>&amp;C&amp;P</oddFooter>
  </headerFooter>
  <ignoredErrors>
    <ignoredError sqref="G6:H6 D7 F7:I7 F8:I8 G9:H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85" zoomScaleNormal="85" zoomScaleSheetLayoutView="100" workbookViewId="0" topLeftCell="A1">
      <pane ySplit="6" topLeftCell="A14" activePane="bottomLeft" state="frozen"/>
      <selection pane="bottomLeft" activeCell="I18" sqref="I18"/>
    </sheetView>
  </sheetViews>
  <sheetFormatPr defaultColWidth="9.00390625" defaultRowHeight="13.5"/>
  <cols>
    <col min="1" max="1" width="4.25390625" style="5" customWidth="1"/>
    <col min="2" max="2" width="6.50390625" style="4" customWidth="1"/>
    <col min="3" max="3" width="10.25390625" style="4" customWidth="1"/>
    <col min="4" max="5" width="7.625" style="4" customWidth="1"/>
    <col min="6" max="6" width="20.875" style="4" customWidth="1"/>
    <col min="7" max="7" width="7.875" style="4" customWidth="1"/>
    <col min="8" max="8" width="18.875" style="4" customWidth="1"/>
    <col min="9" max="9" width="9.375" style="6" bestFit="1" customWidth="1"/>
    <col min="10" max="10" width="8.375" style="6" customWidth="1"/>
    <col min="11" max="12" width="5.625" style="6" customWidth="1"/>
    <col min="13" max="14" width="8.375" style="6" customWidth="1"/>
    <col min="15" max="15" width="6.50390625" style="4" customWidth="1"/>
    <col min="16" max="16" width="6.75390625" style="4" customWidth="1"/>
    <col min="17" max="17" width="6.00390625" style="4" customWidth="1"/>
    <col min="18" max="18" width="15.75390625" style="5" customWidth="1"/>
    <col min="19" max="16384" width="9.00390625" style="4" customWidth="1"/>
  </cols>
  <sheetData>
    <row r="1" spans="1:18" ht="18.75">
      <c r="A1" s="7"/>
      <c r="B1" s="8" t="s">
        <v>25</v>
      </c>
      <c r="C1" s="9"/>
      <c r="D1" s="10"/>
      <c r="E1" s="11"/>
      <c r="F1" s="12"/>
      <c r="G1" s="13"/>
      <c r="H1" s="13"/>
      <c r="I1" s="47"/>
      <c r="J1" s="47"/>
      <c r="K1" s="47"/>
      <c r="L1" s="47"/>
      <c r="M1" s="47"/>
      <c r="N1" s="47"/>
      <c r="O1" s="13"/>
      <c r="P1" s="13"/>
      <c r="Q1" s="67"/>
      <c r="R1" s="68"/>
    </row>
    <row r="2" spans="1:18" ht="25.5">
      <c r="A2" s="7"/>
      <c r="B2" s="14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69"/>
      <c r="R2" s="69"/>
    </row>
    <row r="3" spans="1:18" ht="21" customHeight="1">
      <c r="A3" s="15" t="s">
        <v>2</v>
      </c>
      <c r="B3" s="16" t="s">
        <v>27</v>
      </c>
      <c r="C3" s="16" t="s">
        <v>28</v>
      </c>
      <c r="D3" s="17" t="s">
        <v>29</v>
      </c>
      <c r="E3" s="17"/>
      <c r="F3" s="16" t="s">
        <v>30</v>
      </c>
      <c r="G3" s="18" t="s">
        <v>31</v>
      </c>
      <c r="H3" s="19" t="s">
        <v>32</v>
      </c>
      <c r="I3" s="48" t="s">
        <v>6</v>
      </c>
      <c r="J3" s="48"/>
      <c r="K3" s="48"/>
      <c r="L3" s="48"/>
      <c r="M3" s="48"/>
      <c r="N3" s="48"/>
      <c r="O3" s="48"/>
      <c r="P3" s="17" t="s">
        <v>33</v>
      </c>
      <c r="Q3" s="17" t="s">
        <v>34</v>
      </c>
      <c r="R3" s="70" t="s">
        <v>7</v>
      </c>
    </row>
    <row r="4" spans="1:18" ht="21" customHeight="1">
      <c r="A4" s="15"/>
      <c r="B4" s="16"/>
      <c r="C4" s="16"/>
      <c r="D4" s="20" t="s">
        <v>35</v>
      </c>
      <c r="E4" s="20" t="s">
        <v>36</v>
      </c>
      <c r="F4" s="16"/>
      <c r="G4" s="18"/>
      <c r="H4" s="19"/>
      <c r="I4" s="17" t="s">
        <v>8</v>
      </c>
      <c r="J4" s="49" t="s">
        <v>9</v>
      </c>
      <c r="K4" s="50"/>
      <c r="L4" s="50"/>
      <c r="M4" s="50"/>
      <c r="N4" s="51"/>
      <c r="O4" s="17" t="s">
        <v>10</v>
      </c>
      <c r="P4" s="17"/>
      <c r="Q4" s="17"/>
      <c r="R4" s="70"/>
    </row>
    <row r="5" spans="1:18" ht="21" customHeight="1">
      <c r="A5" s="15"/>
      <c r="B5" s="16"/>
      <c r="C5" s="16"/>
      <c r="D5" s="20"/>
      <c r="E5" s="20"/>
      <c r="F5" s="16"/>
      <c r="G5" s="18"/>
      <c r="H5" s="19"/>
      <c r="I5" s="17"/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7"/>
      <c r="P5" s="17"/>
      <c r="Q5" s="17"/>
      <c r="R5" s="70"/>
    </row>
    <row r="6" spans="1:18" ht="48" customHeight="1">
      <c r="A6" s="21" t="s">
        <v>16</v>
      </c>
      <c r="B6" s="22"/>
      <c r="C6" s="22"/>
      <c r="D6" s="22"/>
      <c r="E6" s="22"/>
      <c r="F6" s="22"/>
      <c r="G6" s="22"/>
      <c r="H6" s="23"/>
      <c r="I6" s="17">
        <f aca="true" t="shared" si="0" ref="I6:N6">SUM(I7,I15)</f>
        <v>203.07999999999998</v>
      </c>
      <c r="J6" s="17"/>
      <c r="K6" s="17"/>
      <c r="L6" s="17"/>
      <c r="M6" s="17">
        <f t="shared" si="0"/>
        <v>203.07999999999998</v>
      </c>
      <c r="N6" s="17">
        <f t="shared" si="0"/>
        <v>203.07999999999998</v>
      </c>
      <c r="O6" s="17"/>
      <c r="P6" s="17"/>
      <c r="Q6" s="17"/>
      <c r="R6" s="70" t="s">
        <v>17</v>
      </c>
    </row>
    <row r="7" spans="1:18" ht="48" customHeight="1">
      <c r="A7" s="24"/>
      <c r="B7" s="25" t="s">
        <v>18</v>
      </c>
      <c r="C7" s="25"/>
      <c r="D7" s="25"/>
      <c r="E7" s="25"/>
      <c r="F7" s="25"/>
      <c r="G7" s="25"/>
      <c r="H7" s="15"/>
      <c r="I7" s="52">
        <f aca="true" t="shared" si="1" ref="I7:N7">SUM(I8)</f>
        <v>150</v>
      </c>
      <c r="J7" s="52"/>
      <c r="K7" s="52"/>
      <c r="L7" s="53"/>
      <c r="M7" s="52">
        <f t="shared" si="1"/>
        <v>150</v>
      </c>
      <c r="N7" s="52">
        <f t="shared" si="1"/>
        <v>150</v>
      </c>
      <c r="O7" s="54"/>
      <c r="P7" s="55"/>
      <c r="Q7" s="71"/>
      <c r="R7" s="70" t="s">
        <v>19</v>
      </c>
    </row>
    <row r="8" spans="1:18" s="1" customFormat="1" ht="48" customHeight="1">
      <c r="A8" s="24"/>
      <c r="B8" s="26" t="s">
        <v>20</v>
      </c>
      <c r="C8" s="26"/>
      <c r="D8" s="26"/>
      <c r="E8" s="26"/>
      <c r="F8" s="27" t="s">
        <v>37</v>
      </c>
      <c r="G8" s="25"/>
      <c r="H8" s="15"/>
      <c r="I8" s="17">
        <f aca="true" t="shared" si="2" ref="I8:N8">SUM(I9:I14)</f>
        <v>150</v>
      </c>
      <c r="J8" s="17"/>
      <c r="K8" s="17"/>
      <c r="L8" s="48"/>
      <c r="M8" s="17">
        <f t="shared" si="2"/>
        <v>150</v>
      </c>
      <c r="N8" s="17">
        <f t="shared" si="2"/>
        <v>150</v>
      </c>
      <c r="O8" s="56"/>
      <c r="P8" s="55"/>
      <c r="Q8" s="72"/>
      <c r="R8" s="70"/>
    </row>
    <row r="9" spans="1:18" s="2" customFormat="1" ht="58.5" customHeight="1">
      <c r="A9" s="27">
        <v>1</v>
      </c>
      <c r="B9" s="28" t="s">
        <v>38</v>
      </c>
      <c r="C9" s="29" t="s">
        <v>20</v>
      </c>
      <c r="D9" s="30" t="s">
        <v>39</v>
      </c>
      <c r="E9" s="31" t="s">
        <v>40</v>
      </c>
      <c r="F9" s="29" t="s">
        <v>41</v>
      </c>
      <c r="G9" s="32">
        <v>2021</v>
      </c>
      <c r="H9" s="29" t="s">
        <v>42</v>
      </c>
      <c r="I9" s="29">
        <v>20.625</v>
      </c>
      <c r="J9" s="29"/>
      <c r="K9" s="29"/>
      <c r="L9" s="29"/>
      <c r="M9" s="29">
        <v>20.625</v>
      </c>
      <c r="N9" s="29">
        <v>20.625</v>
      </c>
      <c r="O9" s="29"/>
      <c r="P9" s="29" t="s">
        <v>18</v>
      </c>
      <c r="Q9" s="29" t="s">
        <v>43</v>
      </c>
      <c r="R9" s="73"/>
    </row>
    <row r="10" spans="1:18" s="2" customFormat="1" ht="58.5" customHeight="1">
      <c r="A10" s="27">
        <v>2</v>
      </c>
      <c r="B10" s="28" t="s">
        <v>38</v>
      </c>
      <c r="C10" s="29" t="s">
        <v>20</v>
      </c>
      <c r="D10" s="33" t="s">
        <v>44</v>
      </c>
      <c r="E10" s="31" t="s">
        <v>40</v>
      </c>
      <c r="F10" s="34" t="s">
        <v>45</v>
      </c>
      <c r="G10" s="34">
        <v>2021</v>
      </c>
      <c r="H10" s="29" t="s">
        <v>46</v>
      </c>
      <c r="I10" s="34">
        <v>26.25</v>
      </c>
      <c r="J10" s="57"/>
      <c r="K10" s="57"/>
      <c r="L10" s="57"/>
      <c r="M10" s="34">
        <v>26.25</v>
      </c>
      <c r="N10" s="34">
        <v>26.25</v>
      </c>
      <c r="O10" s="58"/>
      <c r="P10" s="29" t="s">
        <v>18</v>
      </c>
      <c r="Q10" s="29" t="s">
        <v>43</v>
      </c>
      <c r="R10" s="73"/>
    </row>
    <row r="11" spans="1:18" s="2" customFormat="1" ht="58.5" customHeight="1">
      <c r="A11" s="27">
        <v>3</v>
      </c>
      <c r="B11" s="28" t="s">
        <v>38</v>
      </c>
      <c r="C11" s="29" t="s">
        <v>20</v>
      </c>
      <c r="D11" s="33" t="s">
        <v>47</v>
      </c>
      <c r="E11" s="31" t="s">
        <v>40</v>
      </c>
      <c r="F11" s="34" t="s">
        <v>48</v>
      </c>
      <c r="G11" s="35">
        <v>2021</v>
      </c>
      <c r="H11" s="29" t="s">
        <v>49</v>
      </c>
      <c r="I11" s="34">
        <v>33.75</v>
      </c>
      <c r="J11" s="57"/>
      <c r="K11" s="57"/>
      <c r="L11" s="57"/>
      <c r="M11" s="34">
        <v>33.75</v>
      </c>
      <c r="N11" s="34">
        <v>33.75</v>
      </c>
      <c r="O11" s="58"/>
      <c r="P11" s="29" t="s">
        <v>18</v>
      </c>
      <c r="Q11" s="29" t="s">
        <v>43</v>
      </c>
      <c r="R11" s="73"/>
    </row>
    <row r="12" spans="1:18" s="2" customFormat="1" ht="58.5" customHeight="1">
      <c r="A12" s="27">
        <v>4</v>
      </c>
      <c r="B12" s="28" t="s">
        <v>38</v>
      </c>
      <c r="C12" s="29" t="s">
        <v>20</v>
      </c>
      <c r="D12" s="30" t="s">
        <v>50</v>
      </c>
      <c r="E12" s="31" t="s">
        <v>40</v>
      </c>
      <c r="F12" s="29" t="s">
        <v>51</v>
      </c>
      <c r="G12" s="32">
        <v>2021</v>
      </c>
      <c r="H12" s="29" t="s">
        <v>52</v>
      </c>
      <c r="I12" s="29">
        <v>22.5</v>
      </c>
      <c r="J12" s="29"/>
      <c r="K12" s="29"/>
      <c r="L12" s="29"/>
      <c r="M12" s="29">
        <v>22.5</v>
      </c>
      <c r="N12" s="29">
        <v>22.5</v>
      </c>
      <c r="O12" s="29"/>
      <c r="P12" s="29" t="s">
        <v>18</v>
      </c>
      <c r="Q12" s="29" t="s">
        <v>43</v>
      </c>
      <c r="R12" s="73"/>
    </row>
    <row r="13" spans="1:18" s="2" customFormat="1" ht="58.5" customHeight="1">
      <c r="A13" s="27">
        <v>5</v>
      </c>
      <c r="B13" s="28" t="s">
        <v>38</v>
      </c>
      <c r="C13" s="29" t="s">
        <v>20</v>
      </c>
      <c r="D13" s="36" t="s">
        <v>53</v>
      </c>
      <c r="E13" s="31" t="s">
        <v>40</v>
      </c>
      <c r="F13" s="36" t="s">
        <v>41</v>
      </c>
      <c r="G13" s="36">
        <v>2021</v>
      </c>
      <c r="H13" s="29" t="s">
        <v>42</v>
      </c>
      <c r="I13" s="59">
        <v>20.625</v>
      </c>
      <c r="J13" s="59"/>
      <c r="K13" s="60"/>
      <c r="L13" s="59"/>
      <c r="M13" s="59">
        <v>20.625</v>
      </c>
      <c r="N13" s="59">
        <v>20.625</v>
      </c>
      <c r="O13" s="61"/>
      <c r="P13" s="29" t="s">
        <v>18</v>
      </c>
      <c r="Q13" s="29" t="s">
        <v>43</v>
      </c>
      <c r="R13" s="73"/>
    </row>
    <row r="14" spans="1:18" s="2" customFormat="1" ht="58.5" customHeight="1">
      <c r="A14" s="27">
        <v>6</v>
      </c>
      <c r="B14" s="28" t="s">
        <v>38</v>
      </c>
      <c r="C14" s="29" t="s">
        <v>20</v>
      </c>
      <c r="D14" s="36" t="s">
        <v>54</v>
      </c>
      <c r="E14" s="31" t="s">
        <v>40</v>
      </c>
      <c r="F14" s="36" t="s">
        <v>45</v>
      </c>
      <c r="G14" s="36">
        <v>2021</v>
      </c>
      <c r="H14" s="29" t="s">
        <v>46</v>
      </c>
      <c r="I14" s="36">
        <v>26.25</v>
      </c>
      <c r="J14" s="59"/>
      <c r="K14" s="60"/>
      <c r="L14" s="36"/>
      <c r="M14" s="36">
        <v>26.25</v>
      </c>
      <c r="N14" s="36">
        <v>26.25</v>
      </c>
      <c r="O14" s="61"/>
      <c r="P14" s="29" t="s">
        <v>18</v>
      </c>
      <c r="Q14" s="29" t="s">
        <v>43</v>
      </c>
      <c r="R14" s="73"/>
    </row>
    <row r="15" spans="1:18" ht="48" customHeight="1">
      <c r="A15" s="24"/>
      <c r="B15" s="25" t="s">
        <v>21</v>
      </c>
      <c r="C15" s="25"/>
      <c r="D15" s="25"/>
      <c r="E15" s="25"/>
      <c r="F15" s="25"/>
      <c r="G15" s="25"/>
      <c r="H15" s="15"/>
      <c r="I15" s="52">
        <f aca="true" t="shared" si="3" ref="I15:N15">SUM(I18,I16)</f>
        <v>53.08</v>
      </c>
      <c r="J15" s="52"/>
      <c r="K15" s="52"/>
      <c r="L15" s="53"/>
      <c r="M15" s="52">
        <f t="shared" si="3"/>
        <v>53.08</v>
      </c>
      <c r="N15" s="52">
        <f t="shared" si="3"/>
        <v>53.08</v>
      </c>
      <c r="O15" s="54"/>
      <c r="P15" s="55"/>
      <c r="Q15" s="71"/>
      <c r="R15" s="70" t="s">
        <v>22</v>
      </c>
    </row>
    <row r="16" spans="1:18" ht="48" customHeight="1">
      <c r="A16" s="24"/>
      <c r="B16" s="37" t="s">
        <v>23</v>
      </c>
      <c r="C16" s="38"/>
      <c r="D16" s="38"/>
      <c r="E16" s="38"/>
      <c r="F16" s="39"/>
      <c r="G16" s="25"/>
      <c r="H16" s="15"/>
      <c r="I16" s="17">
        <f aca="true" t="shared" si="4" ref="I16:N16">SUM(I17)</f>
        <v>14.48</v>
      </c>
      <c r="J16" s="17"/>
      <c r="K16" s="17"/>
      <c r="L16" s="48"/>
      <c r="M16" s="17">
        <f t="shared" si="4"/>
        <v>14.48</v>
      </c>
      <c r="N16" s="17">
        <f t="shared" si="4"/>
        <v>14.48</v>
      </c>
      <c r="O16" s="56"/>
      <c r="P16" s="55"/>
      <c r="Q16" s="72"/>
      <c r="R16" s="70"/>
    </row>
    <row r="17" spans="1:18" s="3" customFormat="1" ht="61.5" customHeight="1">
      <c r="A17" s="40">
        <v>7</v>
      </c>
      <c r="B17" s="28" t="s">
        <v>38</v>
      </c>
      <c r="C17" s="41" t="s">
        <v>55</v>
      </c>
      <c r="D17" s="42" t="s">
        <v>50</v>
      </c>
      <c r="E17" s="40" t="s">
        <v>56</v>
      </c>
      <c r="F17" s="43" t="s">
        <v>57</v>
      </c>
      <c r="G17" s="44">
        <v>2021</v>
      </c>
      <c r="H17" s="28" t="s">
        <v>58</v>
      </c>
      <c r="I17" s="62">
        <f aca="true" t="shared" si="5" ref="I17:N17">362*400/10000</f>
        <v>14.48</v>
      </c>
      <c r="J17" s="63"/>
      <c r="K17" s="63"/>
      <c r="L17" s="64"/>
      <c r="M17" s="62">
        <f t="shared" si="5"/>
        <v>14.48</v>
      </c>
      <c r="N17" s="62">
        <f t="shared" si="5"/>
        <v>14.48</v>
      </c>
      <c r="O17" s="65"/>
      <c r="P17" s="28" t="s">
        <v>21</v>
      </c>
      <c r="Q17" s="28" t="s">
        <v>59</v>
      </c>
      <c r="R17" s="40"/>
    </row>
    <row r="18" spans="1:18" s="4" customFormat="1" ht="48" customHeight="1">
      <c r="A18" s="24"/>
      <c r="B18" s="37" t="s">
        <v>24</v>
      </c>
      <c r="C18" s="38"/>
      <c r="D18" s="38"/>
      <c r="E18" s="38"/>
      <c r="F18" s="39"/>
      <c r="G18" s="25"/>
      <c r="H18" s="15"/>
      <c r="I18" s="17">
        <f aca="true" t="shared" si="6" ref="I18:N18">SUM(I19)</f>
        <v>38.6</v>
      </c>
      <c r="J18" s="17"/>
      <c r="K18" s="17"/>
      <c r="L18" s="48"/>
      <c r="M18" s="17">
        <f t="shared" si="6"/>
        <v>38.6</v>
      </c>
      <c r="N18" s="17">
        <f t="shared" si="6"/>
        <v>38.6</v>
      </c>
      <c r="O18" s="56"/>
      <c r="P18" s="55"/>
      <c r="Q18" s="72"/>
      <c r="R18" s="70"/>
    </row>
    <row r="19" spans="1:18" s="3" customFormat="1" ht="48" customHeight="1">
      <c r="A19" s="40">
        <v>8</v>
      </c>
      <c r="B19" s="28" t="s">
        <v>38</v>
      </c>
      <c r="C19" s="41" t="s">
        <v>24</v>
      </c>
      <c r="D19" s="45" t="s">
        <v>53</v>
      </c>
      <c r="E19" s="40" t="s">
        <v>60</v>
      </c>
      <c r="F19" s="46" t="s">
        <v>61</v>
      </c>
      <c r="G19" s="44">
        <v>2021</v>
      </c>
      <c r="H19" s="28" t="s">
        <v>62</v>
      </c>
      <c r="I19" s="44">
        <v>38.6</v>
      </c>
      <c r="J19" s="66"/>
      <c r="K19" s="66"/>
      <c r="L19" s="66"/>
      <c r="M19" s="44">
        <v>38.6</v>
      </c>
      <c r="N19" s="44">
        <v>38.6</v>
      </c>
      <c r="O19" s="44"/>
      <c r="P19" s="28" t="s">
        <v>21</v>
      </c>
      <c r="Q19" s="28" t="s">
        <v>63</v>
      </c>
      <c r="R19" s="40"/>
    </row>
  </sheetData>
  <sheetProtection/>
  <mergeCells count="24">
    <mergeCell ref="B1:C1"/>
    <mergeCell ref="B2:R2"/>
    <mergeCell ref="D3:E3"/>
    <mergeCell ref="I3:O3"/>
    <mergeCell ref="J4:N4"/>
    <mergeCell ref="A6:H6"/>
    <mergeCell ref="B7:G7"/>
    <mergeCell ref="B8:E8"/>
    <mergeCell ref="B15:G15"/>
    <mergeCell ref="B16:F16"/>
    <mergeCell ref="B18:F18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3145833333333333" right="0.275" top="0.5118055555555555" bottom="0.5902777777777778" header="0.39305555555555555" footer="0.3145833333333333"/>
  <pageSetup firstPageNumber="4" useFirstPageNumber="1" fitToHeight="0" fitToWidth="1" horizontalDpi="600" verticalDpi="600" orientation="landscape" paperSize="9" scale="8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2018-01-16T08:19:12Z</cp:lastPrinted>
  <dcterms:created xsi:type="dcterms:W3CDTF">2017-08-15T01:24:15Z</dcterms:created>
  <dcterms:modified xsi:type="dcterms:W3CDTF">2021-03-23T17:29:48Z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