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明细表" sheetId="2" r:id="rId2"/>
  </sheets>
  <definedNames>
    <definedName name="_xlnm.Print_Titles" localSheetId="1">'明细表'!$1:$5</definedName>
    <definedName name="_xlnm.Print_Titles" localSheetId="0">'汇总表'!$1:$5</definedName>
  </definedNames>
  <calcPr fullCalcOnLoad="1"/>
</workbook>
</file>

<file path=xl/sharedStrings.xml><?xml version="1.0" encoding="utf-8"?>
<sst xmlns="http://schemas.openxmlformats.org/spreadsheetml/2006/main" count="218" uniqueCount="135">
  <si>
    <t>附件1</t>
  </si>
  <si>
    <t>吴堡县2021年第一批中央财政专项资金项目计划各部门汇总表</t>
  </si>
  <si>
    <t>序号</t>
  </si>
  <si>
    <t>项目主管部门</t>
  </si>
  <si>
    <t>项目类型</t>
  </si>
  <si>
    <t>项目个数</t>
  </si>
  <si>
    <t>资金投入（万元）</t>
  </si>
  <si>
    <t>备注</t>
  </si>
  <si>
    <t>本次下达资金</t>
  </si>
  <si>
    <t>财政专项资金</t>
  </si>
  <si>
    <t>其他资金（万元）</t>
  </si>
  <si>
    <t>中央</t>
  </si>
  <si>
    <t>省级</t>
  </si>
  <si>
    <t>市级</t>
  </si>
  <si>
    <t>县级</t>
  </si>
  <si>
    <t>小计</t>
  </si>
  <si>
    <t>总计</t>
  </si>
  <si>
    <t>榆政财农发〔2020〕113号支1960万元</t>
  </si>
  <si>
    <t>农业农村局</t>
  </si>
  <si>
    <t>榆政财农发〔2020〕113号支1500万元</t>
  </si>
  <si>
    <t>（农业产业）村集体经济项目</t>
  </si>
  <si>
    <t>榆政财农发〔2020〕113号支950万元</t>
  </si>
  <si>
    <t>（畜牧产业）村集体经济项目</t>
  </si>
  <si>
    <t>榆政财农发〔2020〕113号支550万元</t>
  </si>
  <si>
    <t>交通局</t>
  </si>
  <si>
    <t>榆政财农发〔2020〕113号支158.904万元</t>
  </si>
  <si>
    <t>道路硬化工程</t>
  </si>
  <si>
    <t>水利局</t>
  </si>
  <si>
    <t>榆政财农发〔2020〕113号支301.096万元</t>
  </si>
  <si>
    <t>饮水巩固工程</t>
  </si>
  <si>
    <t>榆政财农发〔2020〕113号支111.394943万元</t>
  </si>
  <si>
    <t>产业配套工程</t>
  </si>
  <si>
    <t>榆政财农发〔2020〕113号支189.701057万元</t>
  </si>
  <si>
    <t>附件2</t>
  </si>
  <si>
    <t>吴堡县2021年第一批中央财政专项资金项目计划明细表</t>
  </si>
  <si>
    <t>项目
类别</t>
  </si>
  <si>
    <t>项目名称</t>
  </si>
  <si>
    <t>实施地点</t>
  </si>
  <si>
    <t>建设内容</t>
  </si>
  <si>
    <t>建设
期限</t>
  </si>
  <si>
    <t>预期效益</t>
  </si>
  <si>
    <t>项目主管单位</t>
  </si>
  <si>
    <t>财政资金支持环节</t>
  </si>
  <si>
    <t>镇/办</t>
  </si>
  <si>
    <t>村/社区</t>
  </si>
  <si>
    <t>产业发展类</t>
  </si>
  <si>
    <t>2021年寇家塬镇李家塔下山村日光温室项目</t>
  </si>
  <si>
    <t>寇家塬镇</t>
  </si>
  <si>
    <t>李家塔下山村</t>
  </si>
  <si>
    <t>二期工程。联村共建日光温室20座（东庄村11座、李家塔下山村15座）及相关配套设施蓄水池50立方20座、300立方米蓄水池，砖铺道路长800米宽3米、砖铺路面16500米宽3米，排水DN500的波纹管658米，给水PE100的1100米、PE50的2850米，配专变一台。李家塔下山村温室带动李家塔下山村、砖窑山村、庙岔上村、杨家塬村。以入股经营方式产权归村集体所有，收益带动贫困户356户788人，预计户均最低收入610元以上。</t>
  </si>
  <si>
    <t>2021年3月-2021年11月</t>
  </si>
  <si>
    <t>受益贫困户356户788人，通过吸纳贫困户劳动务工，流转贫困户土地，产权归村集体所有，通过吸纳公益性岗位等方式增加贫困户收入，财政资金折股量化40%作为村集体公益金、公积金，60%用于贫困户分红，贫困户均增收约610元</t>
  </si>
  <si>
    <t>温室大棚、蓄水池、砖铺道路、给排水管等</t>
  </si>
  <si>
    <t>榆政财农发〔2020〕113号支480万元</t>
  </si>
  <si>
    <t>2021年吴堡县移民搬迁扶贫产业就业基地项目</t>
  </si>
  <si>
    <t>李家塔下山村
（农科所）</t>
  </si>
  <si>
    <t>新建4个日光温室大棚，蓄水池50立方4座，砖铺道路长2570米宽3米，排水DN300的波纹管162米，给水PE100的585米、PE50的544米，配专变一台，带动全县所有移民搬迁户，产权归农业农村局所有，项目按照最低110元/米收益带动移民搬迁贫困户771户2310人，预计户均最低收入100元以上。</t>
  </si>
  <si>
    <t>受益贫困户771户2310人，通过吸纳贫困户劳动务工，产权归农业农村局所有，通过吸纳公益性岗位等方式增加贫困户收入。财政资金折股量化40%作为公益金、公积金，60%用于贫困户分红，贫困户均增收约100元</t>
  </si>
  <si>
    <t>榆政财农发〔2020〕113号支150万元</t>
  </si>
  <si>
    <t>2021年郭家沟镇齐家山村
新建蔬菜大棚</t>
  </si>
  <si>
    <t>郭家沟镇</t>
  </si>
  <si>
    <t>齐家山村</t>
  </si>
  <si>
    <t>新建蔬菜日光温室大棚20座，蓄水池50立方16座、300立方米蓄水池，砖铺道路长14200米宽3米，排水DN500的波纹管500米，给水PE100的800米、PE50的2830米，配专变一台，以入股经营方式产权归村集体所有，收益带动贫困户22户41人，预计户均最低收入800元以上。</t>
  </si>
  <si>
    <r>
      <rPr>
        <sz val="10"/>
        <color indexed="8"/>
        <rFont val="宋体"/>
        <family val="0"/>
      </rPr>
      <t>受益贫困户22户41人；通过吸纳贫困户劳动务工，流转贫困户土地，产权归村集体所有，通过吸纳公益性岗位等方式增加贫困户收入，财政资金折股量化40%作为村集体公益金、公积金，60%用于贫困户分红，贫困户均增收</t>
    </r>
    <r>
      <rPr>
        <sz val="10"/>
        <color indexed="10"/>
        <rFont val="宋体"/>
        <family val="0"/>
      </rPr>
      <t>800</t>
    </r>
    <r>
      <rPr>
        <sz val="10"/>
        <color indexed="8"/>
        <rFont val="宋体"/>
        <family val="0"/>
      </rPr>
      <t>元以上。</t>
    </r>
  </si>
  <si>
    <t>榆政财农发〔2020〕113号支320万元</t>
  </si>
  <si>
    <t>2021年郭家沟镇齐家山村标准自动化养猪场</t>
  </si>
  <si>
    <t>新建1000头规模标准自动化养猪场，饲养猪1000头，圈舍（含自动化设备）1250平方米，饲料库120平方米，畜禽粪污清粪设备1台，隔离厂房100平方米
(正常运营后，若遇市场经济等因素影响当年效益，养殖场按总投资金额的8%的资金作为收益，即200*8%=16万元）</t>
  </si>
  <si>
    <t>2021年3月-2021年12月</t>
  </si>
  <si>
    <t>计划通过发展村集体经济能繁母猪养殖项目，产权归村集体所有，通过吸纳公益性岗位等方式增加贫困户收入，（项目正常运营后，所产生收益的60%用户贫困户分红；若遇市场经济等因素影响当年效益，养殖场也需按总投资金额的8%的资金作为收益，即,16*60%=9.6万元，预计带动贫困户22户，户均增收4363元。）</t>
  </si>
  <si>
    <t>标准自动化养猪场、圈舍、饲料库等</t>
  </si>
  <si>
    <t>榆政财农发〔2020〕113号支200万元</t>
  </si>
  <si>
    <t>2021年辛家沟镇辛家沟村湖羊养殖基地项目（农业农村局）（续建）</t>
  </si>
  <si>
    <t>辛家沟镇</t>
  </si>
  <si>
    <t>辛家沟村</t>
  </si>
  <si>
    <t>1、辛家沟村湖羊养殖点：养殖湖羊4000只，新建羊舍12栋6523平方米，饲草饲料贮存加工间581平方米，青储池679立方米，消毒池2个，喷淋式药浴设施12套，铡草机1台，饲料粉碎机1台，揉丝机1台。
2、生产用电：辛家沟村养殖场1台315A变压器。                   3.购买湖羊2000只 （辛家沟基地、川口基地）   （备注：养殖场与辛家沟村大棚共用1台变压器）。
(正常运营后，若遇市场经济等因素影响当年效益，养殖场按总投资金额的8%的资金作为收益，即（1150+40.68）*8%=95.2544万元）</t>
  </si>
  <si>
    <t>2021年3月-2021年6月</t>
  </si>
  <si>
    <t>计划通过联村共建养羊场项目带动贫困户888户2597人（其中：移民搬迁户771户2310人）增加收入。产权归村集体所有，通过吸纳公益性岗位等方式增加贫困户收入，项目正常运营后，所产生收益的60%用户贫困户分红，若效益不佳，按总投资金额的8%的资金作为收益，同样提取60%向贫困户分红。即,95.2544*60%=57.2万元，预计带动贫困户888户，户均增收644元。</t>
  </si>
  <si>
    <t>全额投资，购买种羊，建设羊舍以及饲草料库等</t>
  </si>
  <si>
    <t>榆政财农发〔2020〕113号支350万元</t>
  </si>
  <si>
    <t>基础设施类</t>
  </si>
  <si>
    <t>2021年辛家沟镇深砭焉村道路水泥硬化工程项目</t>
  </si>
  <si>
    <t>深砭墕村</t>
  </si>
  <si>
    <t>（续建）深砭焉到门家塔通村公路提升工程，长1925m、宽4.5m、厚0.18m</t>
  </si>
  <si>
    <t>2019年5月-2021年1月</t>
  </si>
  <si>
    <t>受益贫困户44户96人，通过基础设施提升，使群众出行更便捷</t>
  </si>
  <si>
    <t>道路硬化</t>
  </si>
  <si>
    <t>榆政财农发〔2020〕113号支73.9896万元</t>
  </si>
  <si>
    <t>2021年辛家沟镇老庄村道路水泥硬化工程项目</t>
  </si>
  <si>
    <t>老庄村</t>
  </si>
  <si>
    <t>（续建）老庄至袁家山旧路改造工程（全长1274米、宽4.5米、厚0.18m）</t>
  </si>
  <si>
    <t>受益贫困户43户109人，通过基础设施提升，使群众出行更便捷</t>
  </si>
  <si>
    <t>榆政财农发〔2020〕113号支34.6566万元</t>
  </si>
  <si>
    <t>2021年宋家川街道办张家焉村道路水泥硬化工程项目</t>
  </si>
  <si>
    <t>宋家川街道办</t>
  </si>
  <si>
    <t>张家焉村</t>
  </si>
  <si>
    <t>（续建）张家焉至任家沟通村公路提升工程，长2493m、宽3.5m、厚0.18m</t>
  </si>
  <si>
    <t>2019年6月-2021年1月</t>
  </si>
  <si>
    <t>受益贫困户65户120人，通过基础设施提升，使群众出行更便捷</t>
  </si>
  <si>
    <t>榆政财农发〔2020〕113号支41.8621万元</t>
  </si>
  <si>
    <t>2021年郭家沟镇上候家焉村道路水泥硬化工程项目</t>
  </si>
  <si>
    <t>上侯家焉村</t>
  </si>
  <si>
    <t>（续建）上侯家焉至沿黄公路连接线通村公路提升工程长2100m，宽4.5m、厚0.18m</t>
  </si>
  <si>
    <t>受益贫困户35户77人，通过基础设施提升，使群众出行更便捷</t>
  </si>
  <si>
    <t>榆政财农发〔2020〕113号支8.3957万元</t>
  </si>
  <si>
    <t>2021年辛家沟镇霍家山村饮水安全巩固提升工程</t>
  </si>
  <si>
    <t>霍家山村</t>
  </si>
  <si>
    <t>（续建）维修水源井三处、配套50m³蓄水池一处、100m³蓄水池1处、增设30m³废水池一处、增设上水管路600m（DN50钢管）、铺设管网12000m（PE管）、线路300m、增设净化设备一套及其它配套设施</t>
  </si>
  <si>
    <t>2020年4月-2021年1月</t>
  </si>
  <si>
    <t>受益贫困户41户69人，巩固本村供水能力</t>
  </si>
  <si>
    <t>水源井、蓄水池、废水池上水管路、铺设管网、增设低压线路、净化设备及其它配套设施</t>
  </si>
  <si>
    <t>榆政财农发〔2020〕113号支20.952785万元</t>
  </si>
  <si>
    <t>2021年辛家沟镇寇家塔村饮水安全巩固提升工程</t>
  </si>
  <si>
    <t>寇家塔村</t>
  </si>
  <si>
    <t>（续建）配套50m³蓄水池两处、100m³蓄水池一处、增设上水管路1366m（DN50钢管）、铺设管网14800m（PE管）、增设净水设备一套及其它配套设施</t>
  </si>
  <si>
    <t>受益贫困户40户94人，巩固本村供水能力</t>
  </si>
  <si>
    <t>蓄水池，增设上水管路、铺设管网，配备净化设备及其它附属设施</t>
  </si>
  <si>
    <t>榆政财农发〔2020〕113号支20.6859万元</t>
  </si>
  <si>
    <t>2021年寇家塬镇东庄村饮水安全巩固提升工程</t>
  </si>
  <si>
    <t>东庄村</t>
  </si>
  <si>
    <t>（续建）配套50m³蓄水池一处、增设50m³高位水塔一座、搭建上水管路400m（DN50钢管）、铺设管网18500m（PE管）、增设净化设备一套、线路200m及其它配套设施</t>
  </si>
  <si>
    <t>受益贫困户73户178人，巩固本村供水能力</t>
  </si>
  <si>
    <t>蓄水池、高位水塔、上水管路、铺设管网、净化设备及其它配套设施</t>
  </si>
  <si>
    <t>榆政财农发〔2020〕113号支4.495642万元</t>
  </si>
  <si>
    <t>2021年郭家沟镇袁家山村饮水安全巩固提升工程</t>
  </si>
  <si>
    <t>袁家山村</t>
  </si>
  <si>
    <t>（续建）增设机井2处（袁家山小组285m、下候家焉小组260m）、配套50m³蓄水池2处、100m³蓄水池2处、增设上水管路2000m、铺设管网18800m、净水设备二套、线路1500m及其它配套设施</t>
  </si>
  <si>
    <t>受益贫困户42户115人，巩固本村供水能力</t>
  </si>
  <si>
    <t>机井、增设上水管路、铺设管网、线路、净水设备及其它附属设施</t>
  </si>
  <si>
    <t>榆政财农发〔2020〕113号支65.260616万元</t>
  </si>
  <si>
    <t>2021年辛家沟镇李家河村蔬菜基地节水灌溉工程</t>
  </si>
  <si>
    <t>李家河村</t>
  </si>
  <si>
    <t>300方的蓄水池一座长10米、宽10米、高3米（钢筋混凝土结构）；1.5寸钢管输水管道1800m,大棚集雨2500m，集雨场地硬化，长130米、宽100米、厚6厘米；新建池塘一座，配套放水建筑物</t>
  </si>
  <si>
    <t>受益贫困户79户195人，群众参与务工，产业配套饮水增加收入</t>
  </si>
  <si>
    <t>蓄水池、输水管道、集雨场等</t>
  </si>
  <si>
    <t>计划投资205.27万元，本次下达189.701057万元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</si>
</sst>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方正小标宋简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0" borderId="0">
      <alignment vertical="center"/>
      <protection/>
    </xf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20" fillId="0" borderId="4" applyNumberFormat="0" applyFill="0" applyAlignment="0" applyProtection="0"/>
    <xf numFmtId="0" fontId="22" fillId="3" borderId="0" applyNumberFormat="0" applyBorder="0" applyAlignment="0" applyProtection="0"/>
    <xf numFmtId="0" fontId="15" fillId="2" borderId="5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7" fillId="2" borderId="1" applyNumberFormat="0" applyAlignment="0" applyProtection="0"/>
    <xf numFmtId="0" fontId="35" fillId="0" borderId="0">
      <alignment vertical="center"/>
      <protection/>
    </xf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7" applyNumberFormat="0" applyFill="0" applyAlignment="0" applyProtection="0"/>
    <xf numFmtId="0" fontId="12" fillId="0" borderId="8" applyNumberFormat="0" applyFill="0" applyAlignment="0" applyProtection="0"/>
    <xf numFmtId="0" fontId="31" fillId="9" borderId="0" applyNumberFormat="0" applyBorder="0" applyAlignment="0" applyProtection="0"/>
    <xf numFmtId="0" fontId="5" fillId="0" borderId="0">
      <alignment vertical="center"/>
      <protection/>
    </xf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5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35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0" fontId="5" fillId="0" borderId="0">
      <alignment vertical="center"/>
      <protection/>
    </xf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5" fillId="0" borderId="0">
      <alignment vertical="center"/>
      <protection/>
    </xf>
    <xf numFmtId="0" fontId="23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6" fillId="0" borderId="9" xfId="87" applyNumberFormat="1" applyFont="1" applyFill="1" applyBorder="1" applyAlignment="1">
      <alignment horizontal="center" vertical="center" wrapText="1"/>
      <protection/>
    </xf>
    <xf numFmtId="0" fontId="36" fillId="0" borderId="9" xfId="86" applyNumberFormat="1" applyFont="1" applyFill="1" applyBorder="1" applyAlignment="1">
      <alignment horizontal="center" vertical="center" wrapText="1"/>
      <protection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0" fontId="2" fillId="0" borderId="9" xfId="89" applyNumberFormat="1" applyFont="1" applyFill="1" applyBorder="1" applyAlignment="1">
      <alignment horizontal="center" vertical="center" wrapText="1"/>
      <protection/>
    </xf>
    <xf numFmtId="0" fontId="36" fillId="0" borderId="9" xfId="83" applyFont="1" applyFill="1" applyBorder="1" applyAlignment="1">
      <alignment horizontal="center" vertical="center" wrapText="1"/>
      <protection/>
    </xf>
    <xf numFmtId="0" fontId="36" fillId="0" borderId="9" xfId="9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9" fontId="2" fillId="0" borderId="9" xfId="88" applyNumberFormat="1" applyFont="1" applyFill="1" applyBorder="1" applyAlignment="1">
      <alignment horizontal="center" vertical="center" wrapText="1"/>
      <protection/>
    </xf>
    <xf numFmtId="0" fontId="2" fillId="0" borderId="9" xfId="94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常规 14 2 3 2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 2 2 2 3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常规 2 2 5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10 2" xfId="72"/>
    <cellStyle name="60% - 强调文字颜色 6" xfId="73"/>
    <cellStyle name="常规 7" xfId="74"/>
    <cellStyle name="常规 10 2 2" xfId="75"/>
    <cellStyle name="常规 2" xfId="76"/>
    <cellStyle name="常规 4" xfId="77"/>
    <cellStyle name="常规 14 2" xfId="78"/>
    <cellStyle name="常规 11" xfId="79"/>
    <cellStyle name="常规 10 10" xfId="80"/>
    <cellStyle name="常规 2 2 10" xfId="81"/>
    <cellStyle name="常规 9 4" xfId="82"/>
    <cellStyle name="常规 21" xfId="83"/>
    <cellStyle name="常规 16" xfId="84"/>
    <cellStyle name="常规 3" xfId="85"/>
    <cellStyle name="常规 8" xfId="86"/>
    <cellStyle name="常规 5" xfId="87"/>
    <cellStyle name="常规 24" xfId="88"/>
    <cellStyle name="常规 19" xfId="89"/>
    <cellStyle name="常规 23" xfId="90"/>
    <cellStyle name="常规 18" xfId="91"/>
    <cellStyle name="常规 22" xfId="92"/>
    <cellStyle name="常规 12" xfId="93"/>
    <cellStyle name="常规 25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685800" cy="466725"/>
    <xdr:sp>
      <xdr:nvSpPr>
        <xdr:cNvPr id="1" name="Rectangle 929"/>
        <xdr:cNvSpPr>
          <a:spLocks/>
        </xdr:cNvSpPr>
      </xdr:nvSpPr>
      <xdr:spPr>
        <a:xfrm>
          <a:off x="990600" y="21993225"/>
          <a:ext cx="685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" name="Rectangle 93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" name="Rectangle 93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" name="Rectangle 93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" name="Rectangle 93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" name="Rectangle 93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" name="Rectangle 93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" name="Rectangle 93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" name="Rectangle 93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" name="Rectangle 93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" name="Rectangle 93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2" name="Rectangle 94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3" name="Rectangle 94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4" name="Rectangle 94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5" name="Rectangle 94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6" name="Rectangle 94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7" name="Rectangle 94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8" name="Rectangle 94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9" name="Rectangle 94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0" name="Rectangle 94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1" name="Rectangle 94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22" name="Rectangle 950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3" name="Rectangle 95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4" name="Rectangle 95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5" name="Rectangle 95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6" name="Rectangle 95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" name="Rectangle 95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" name="Rectangle 95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" name="Rectangle 95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" name="Rectangle 95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" name="Rectangle 95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" name="Rectangle 96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" name="Rectangle 96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" name="Rectangle 96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" name="Rectangle 96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" name="Rectangle 96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" name="Rectangle 96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" name="Rectangle 96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9" name="Rectangle 96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0" name="Rectangle 96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1" name="Rectangle 96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2" name="Rectangle 97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3" name="Rectangle 97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4" name="Rectangle 97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5" name="Rectangle 97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6" name="Rectangle 97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7" name="Rectangle 97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8" name="Rectangle 97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49" name="Rectangle 97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50" name="Rectangle 978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1" name="Rectangle 97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2" name="Rectangle 98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3" name="Rectangle 98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4" name="Rectangle 98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5" name="Rectangle 98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6" name="Rectangle 98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7" name="Rectangle 98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58" name="Rectangle 98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685800" cy="466725"/>
    <xdr:sp>
      <xdr:nvSpPr>
        <xdr:cNvPr id="59" name="Rectangle 987"/>
        <xdr:cNvSpPr>
          <a:spLocks/>
        </xdr:cNvSpPr>
      </xdr:nvSpPr>
      <xdr:spPr>
        <a:xfrm>
          <a:off x="990600" y="21993225"/>
          <a:ext cx="685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0" name="Rectangle 98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1" name="Rectangle 98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2" name="Rectangle 99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3" name="Rectangle 99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4" name="Rectangle 99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5" name="Rectangle 99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6" name="Rectangle 99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7" name="Rectangle 99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8" name="Rectangle 99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69" name="Rectangle 99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0" name="Rectangle 99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1" name="Rectangle 99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2" name="Rectangle 100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3" name="Rectangle 100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4" name="Rectangle 100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5" name="Rectangle 100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6" name="Rectangle 100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7" name="Rectangle 100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8" name="Rectangle 100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79" name="Rectangle 100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80" name="Rectangle 1008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1" name="Rectangle 100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2" name="Rectangle 101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3" name="Rectangle 101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4" name="Rectangle 101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5" name="Rectangle 101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6" name="Rectangle 101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7" name="Rectangle 101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8" name="Rectangle 101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89" name="Rectangle 101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0" name="Rectangle 101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1" name="Rectangle 101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2" name="Rectangle 102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3" name="Rectangle 102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4" name="Rectangle 102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5" name="Rectangle 102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6" name="Rectangle 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7" name="Rectangle 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8" name="Rectangle 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99" name="Rectangle 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0" name="Rectangle 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1" name="Rectangle 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2" name="Rectangle 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3" name="Rectangle 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4" name="Rectangle 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5" name="Rectangle 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6" name="Rectangle 1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7" name="Rectangle 1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108" name="Rectangle 12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09" name="Rectangle 1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0" name="Rectangle 1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1" name="Rectangle 1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2" name="Rectangle 1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3" name="Rectangle 1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4" name="Rectangle 1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5" name="Rectangle 1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116" name="Rectangle 2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571500" cy="457200"/>
    <xdr:sp>
      <xdr:nvSpPr>
        <xdr:cNvPr id="117" name="Rectangle 21"/>
        <xdr:cNvSpPr>
          <a:spLocks/>
        </xdr:cNvSpPr>
      </xdr:nvSpPr>
      <xdr:spPr>
        <a:xfrm>
          <a:off x="361950" y="325755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571500" cy="457200"/>
    <xdr:sp>
      <xdr:nvSpPr>
        <xdr:cNvPr id="118" name="Rectangle 22"/>
        <xdr:cNvSpPr>
          <a:spLocks/>
        </xdr:cNvSpPr>
      </xdr:nvSpPr>
      <xdr:spPr>
        <a:xfrm>
          <a:off x="361950" y="325755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19" name="Rectangle 2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0" name="Rectangle 2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21" name="Rectangle 25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2" name="Rectangle 2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3" name="Rectangle 2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4" name="Rectangle 2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5" name="Rectangle 2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6" name="Rectangle 3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7" name="Rectangle 3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8" name="Rectangle 3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29" name="Rectangle 3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0" name="Rectangle 3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1" name="Rectangle 3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2" name="Rectangle 3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3" name="Rectangle 3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4" name="Rectangle 3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5" name="Rectangle 3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6" name="Rectangle 4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7" name="Rectangle 4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38" name="Rectangle 4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39" name="Rectangle 43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0" name="Rectangle 4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1" name="Rectangle 4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2" name="Rectangle 4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3" name="Rectangle 4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4" name="Rectangle 4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145" name="Rectangle 49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6" name="Rectangle 5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7" name="Rectangle 5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8" name="Rectangle 5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49" name="Rectangle 5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0" name="Rectangle 5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1" name="Rectangle 5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2" name="Rectangle 5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3" name="Rectangle 5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4" name="Rectangle 5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5" name="Rectangle 5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6" name="Rectangle 6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7" name="Rectangle 6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158" name="Rectangle 62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59" name="Rectangle 6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0" name="Rectangle 6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1" name="Rectangle 6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2" name="Rectangle 6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3" name="Rectangle 6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4" name="Rectangle 6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5" name="Rectangle 6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6" name="Rectangle 7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67" name="Rectangle 71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8" name="Rectangle 7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69" name="Rectangle 7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70" name="Rectangle 74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71" name="Rectangle 75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72" name="Rectangle 7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73" name="Rectangle 7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74" name="Rectangle 7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75" name="Rectangle 7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</xdr:colOff>
      <xdr:row>7</xdr:row>
      <xdr:rowOff>0</xdr:rowOff>
    </xdr:from>
    <xdr:ext cx="571500" cy="466725"/>
    <xdr:sp>
      <xdr:nvSpPr>
        <xdr:cNvPr id="176" name="Rectangle 80"/>
        <xdr:cNvSpPr>
          <a:spLocks/>
        </xdr:cNvSpPr>
      </xdr:nvSpPr>
      <xdr:spPr>
        <a:xfrm>
          <a:off x="381000" y="32385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·</a:t>
          </a:r>
          <a:r>
            <a:rPr lang="en-US" cap="none" sz="1100" b="0" i="0" u="none" baseline="0"/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71500" cy="466725"/>
    <xdr:sp>
      <xdr:nvSpPr>
        <xdr:cNvPr id="177" name="Rectangle 81"/>
        <xdr:cNvSpPr>
          <a:spLocks/>
        </xdr:cNvSpPr>
      </xdr:nvSpPr>
      <xdr:spPr>
        <a:xfrm>
          <a:off x="361950" y="32385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78" name="Rectangle 8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79" name="Rectangle 83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0" name="Rectangle 8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1" name="Rectangle 8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2" name="Rectangle 8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3" name="Rectangle 8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4" name="Rectangle 8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5" name="Rectangle 8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6" name="Rectangle 9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7" name="Rectangle 9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8" name="Rectangle 9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89" name="Rectangle 9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0" name="Rectangle 9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1" name="Rectangle 9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2" name="Rectangle 9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3" name="Rectangle 9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4" name="Rectangle 9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195" name="Rectangle 99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6" name="Rectangle 10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197" name="Rectangle 101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8" name="Rectangle 10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199" name="Rectangle 10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00" name="Rectangle 104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01" name="Rectangle 10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02" name="Rectangle 106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03" name="Rectangle 107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04" name="Rectangle 108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05" name="Rectangle 109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06" name="Rectangle 11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07" name="Rectangle 11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08" name="Rectangle 11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09" name="Rectangle 11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10" name="Rectangle 11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11" name="Rectangle 115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12" name="Rectangle 116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13" name="Rectangle 117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14" name="Rectangle 118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15" name="Rectangle 11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16" name="Rectangle 120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17" name="Rectangle 12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18" name="Rectangle 12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19" name="Rectangle 12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0" name="Rectangle 12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1" name="Rectangle 12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2" name="Rectangle 12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3" name="Rectangle 12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4" name="Rectangle 12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25" name="Rectangle 129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6" name="Rectangle 13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27" name="Rectangle 13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28" name="Rectangle 132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29" name="Rectangle 133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0" name="Rectangle 13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57200"/>
    <xdr:sp>
      <xdr:nvSpPr>
        <xdr:cNvPr id="231" name="Rectangle 135"/>
        <xdr:cNvSpPr>
          <a:spLocks/>
        </xdr:cNvSpPr>
      </xdr:nvSpPr>
      <xdr:spPr>
        <a:xfrm>
          <a:off x="361950" y="3886200"/>
          <a:ext cx="57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2" name="Rectangle 13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3" name="Rectangle 13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4" name="Rectangle 13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5" name="Rectangle 13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36" name="Rectangle 140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7" name="Rectangle 14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8" name="Rectangle 14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39" name="Rectangle 14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0" name="Rectangle 14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1" name="Rectangle 14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2" name="Rectangle 14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3" name="Rectangle 14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4" name="Rectangle 14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5" name="Rectangle 14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6" name="Rectangle 15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7" name="Rectangle 15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8" name="Rectangle 15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49" name="Rectangle 15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0" name="Rectangle 15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1" name="Rectangle 15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2" name="Rectangle 15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3" name="Rectangle 157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4" name="Rectangle 15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5" name="Rectangle 15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6" name="Rectangle 160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7" name="Rectangle 161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8" name="Rectangle 16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59" name="Rectangle 16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0" name="Rectangle 16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1" name="Rectangle 16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2" name="Rectangle 166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63" name="Rectangle 167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4" name="Rectangle 168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5" name="Rectangle 169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66" name="Rectangle 170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76250"/>
    <xdr:sp>
      <xdr:nvSpPr>
        <xdr:cNvPr id="267" name="Rectangle 171"/>
        <xdr:cNvSpPr>
          <a:spLocks/>
        </xdr:cNvSpPr>
      </xdr:nvSpPr>
      <xdr:spPr>
        <a:xfrm>
          <a:off x="361950" y="388620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8" name="Rectangle 172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69" name="Rectangle 173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70" name="Rectangle 174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71500" cy="466725"/>
    <xdr:sp>
      <xdr:nvSpPr>
        <xdr:cNvPr id="271" name="Rectangle 175"/>
        <xdr:cNvSpPr>
          <a:spLocks/>
        </xdr:cNvSpPr>
      </xdr:nvSpPr>
      <xdr:spPr>
        <a:xfrm>
          <a:off x="361950" y="3886200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685800" cy="466725"/>
    <xdr:sp>
      <xdr:nvSpPr>
        <xdr:cNvPr id="272" name="Rectangle 176"/>
        <xdr:cNvSpPr>
          <a:spLocks/>
        </xdr:cNvSpPr>
      </xdr:nvSpPr>
      <xdr:spPr>
        <a:xfrm>
          <a:off x="990600" y="21993225"/>
          <a:ext cx="685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3" name="Rectangle 17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4" name="Rectangle 17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5" name="Rectangle 17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6" name="Rectangle 18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7" name="Rectangle 18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8" name="Rectangle 18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79" name="Rectangle 18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0" name="Rectangle 18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1" name="Rectangle 18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2" name="Rectangle 18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3" name="Rectangle 18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4" name="Rectangle 18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5" name="Rectangle 18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6" name="Rectangle 19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7" name="Rectangle 19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8" name="Rectangle 19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89" name="Rectangle 19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0" name="Rectangle 19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1" name="Rectangle 19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2" name="Rectangle 19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293" name="Rectangle 197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4" name="Rectangle 19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5" name="Rectangle 19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6" name="Rectangle 20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7" name="Rectangle 20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8" name="Rectangle 20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299" name="Rectangle 20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0" name="Rectangle 20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1" name="Rectangle 20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2" name="Rectangle 20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3" name="Rectangle 20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4" name="Rectangle 20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5" name="Rectangle 20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6" name="Rectangle 21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7" name="Rectangle 21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8" name="Rectangle 21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09" name="Rectangle 21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0" name="Rectangle 21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1" name="Rectangle 21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2" name="Rectangle 21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3" name="Rectangle 21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4" name="Rectangle 21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5" name="Rectangle 21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6" name="Rectangle 22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7" name="Rectangle 22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8" name="Rectangle 22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19" name="Rectangle 22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0" name="Rectangle 22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321" name="Rectangle 225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2" name="Rectangle 22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3" name="Rectangle 22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4" name="Rectangle 22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5" name="Rectangle 22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6" name="Rectangle 23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7" name="Rectangle 23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8" name="Rectangle 23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29" name="Rectangle 23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685800" cy="466725"/>
    <xdr:sp>
      <xdr:nvSpPr>
        <xdr:cNvPr id="330" name="Rectangle 234"/>
        <xdr:cNvSpPr>
          <a:spLocks/>
        </xdr:cNvSpPr>
      </xdr:nvSpPr>
      <xdr:spPr>
        <a:xfrm>
          <a:off x="990600" y="21993225"/>
          <a:ext cx="685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1" name="Rectangle 23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2" name="Rectangle 23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3" name="Rectangle 23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4" name="Rectangle 23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5" name="Rectangle 23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6" name="Rectangle 24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7" name="Rectangle 24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8" name="Rectangle 24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39" name="Rectangle 24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0" name="Rectangle 24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1" name="Rectangle 24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2" name="Rectangle 24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3" name="Rectangle 24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4" name="Rectangle 24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5" name="Rectangle 24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6" name="Rectangle 25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7" name="Rectangle 25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8" name="Rectangle 25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49" name="Rectangle 25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0" name="Rectangle 25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351" name="Rectangle 255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2" name="Rectangle 25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3" name="Rectangle 25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4" name="Rectangle 25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5" name="Rectangle 25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6" name="Rectangle 26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7" name="Rectangle 26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8" name="Rectangle 26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59" name="Rectangle 26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0" name="Rectangle 26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1" name="Rectangle 26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2" name="Rectangle 26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3" name="Rectangle 26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4" name="Rectangle 26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5" name="Rectangle 26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6" name="Rectangle 27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7" name="Rectangle 27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8" name="Rectangle 27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69" name="Rectangle 273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0" name="Rectangle 27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1" name="Rectangle 27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2" name="Rectangle 27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3" name="Rectangle 27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4" name="Rectangle 27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5" name="Rectangle 27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6" name="Rectangle 28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7" name="Rectangle 28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78" name="Rectangle 282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85775"/>
    <xdr:sp>
      <xdr:nvSpPr>
        <xdr:cNvPr id="379" name="Rectangle 283"/>
        <xdr:cNvSpPr>
          <a:spLocks/>
        </xdr:cNvSpPr>
      </xdr:nvSpPr>
      <xdr:spPr>
        <a:xfrm>
          <a:off x="990600" y="21993225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0" name="Rectangle 284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1" name="Rectangle 285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2" name="Rectangle 286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3" name="Rectangle 287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4" name="Rectangle 288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5" name="Rectangle 289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6" name="Rectangle 290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0" cy="466725"/>
    <xdr:sp>
      <xdr:nvSpPr>
        <xdr:cNvPr id="387" name="Rectangle 291"/>
        <xdr:cNvSpPr>
          <a:spLocks/>
        </xdr:cNvSpPr>
      </xdr:nvSpPr>
      <xdr:spPr>
        <a:xfrm>
          <a:off x="990600" y="21993225"/>
          <a:ext cx="571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G1" sqref="A1:L65536"/>
    </sheetView>
  </sheetViews>
  <sheetFormatPr defaultColWidth="9.00390625" defaultRowHeight="13.5"/>
  <cols>
    <col min="1" max="1" width="8.125" style="55" customWidth="1"/>
    <col min="2" max="2" width="12.50390625" style="55" customWidth="1"/>
    <col min="3" max="3" width="25.25390625" style="55" customWidth="1"/>
    <col min="4" max="4" width="15.125" style="56" customWidth="1"/>
    <col min="5" max="6" width="12.125" style="56" customWidth="1"/>
    <col min="7" max="9" width="6.75390625" style="56" customWidth="1"/>
    <col min="10" max="10" width="12.75390625" style="56" customWidth="1"/>
    <col min="11" max="11" width="8.25390625" style="56" customWidth="1"/>
    <col min="12" max="12" width="17.75390625" style="57" customWidth="1"/>
    <col min="13" max="16384" width="9.00390625" style="55" customWidth="1"/>
  </cols>
  <sheetData>
    <row r="1" spans="1:12" s="55" customFormat="1" ht="24" customHeight="1">
      <c r="A1" s="58" t="s">
        <v>0</v>
      </c>
      <c r="B1" s="11"/>
      <c r="C1" s="59"/>
      <c r="D1" s="59"/>
      <c r="E1" s="59"/>
      <c r="F1" s="59"/>
      <c r="G1" s="59"/>
      <c r="H1" s="59"/>
      <c r="I1" s="59"/>
      <c r="J1" s="59"/>
      <c r="K1" s="59"/>
      <c r="L1" s="57"/>
    </row>
    <row r="2" spans="1:12" s="55" customFormat="1" ht="31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73"/>
    </row>
    <row r="3" spans="1:12" s="55" customFormat="1" ht="16.5" customHeight="1">
      <c r="A3" s="61" t="s">
        <v>2</v>
      </c>
      <c r="B3" s="62" t="s">
        <v>3</v>
      </c>
      <c r="C3" s="63" t="s">
        <v>4</v>
      </c>
      <c r="D3" s="63" t="s">
        <v>5</v>
      </c>
      <c r="E3" s="44" t="s">
        <v>6</v>
      </c>
      <c r="F3" s="44"/>
      <c r="G3" s="44"/>
      <c r="H3" s="44"/>
      <c r="I3" s="44"/>
      <c r="J3" s="44"/>
      <c r="K3" s="44"/>
      <c r="L3" s="68" t="s">
        <v>7</v>
      </c>
    </row>
    <row r="4" spans="1:12" s="55" customFormat="1" ht="16.5" customHeight="1">
      <c r="A4" s="61"/>
      <c r="B4" s="62"/>
      <c r="C4" s="64"/>
      <c r="D4" s="64"/>
      <c r="E4" s="16" t="s">
        <v>8</v>
      </c>
      <c r="F4" s="44" t="s">
        <v>9</v>
      </c>
      <c r="G4" s="44"/>
      <c r="H4" s="44"/>
      <c r="I4" s="44"/>
      <c r="J4" s="44"/>
      <c r="K4" s="16" t="s">
        <v>10</v>
      </c>
      <c r="L4" s="74"/>
    </row>
    <row r="5" spans="1:12" s="55" customFormat="1" ht="24.75" customHeight="1">
      <c r="A5" s="61"/>
      <c r="B5" s="62"/>
      <c r="C5" s="65"/>
      <c r="D5" s="65"/>
      <c r="E5" s="16"/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6"/>
      <c r="L5" s="75"/>
    </row>
    <row r="6" spans="1:12" s="55" customFormat="1" ht="43.5" customHeight="1">
      <c r="A6" s="66"/>
      <c r="B6" s="66"/>
      <c r="C6" s="67" t="s">
        <v>16</v>
      </c>
      <c r="D6" s="67">
        <f aca="true" t="shared" si="0" ref="D6:F6">SUM(D7,D12,D10)</f>
        <v>14</v>
      </c>
      <c r="E6" s="67">
        <f t="shared" si="0"/>
        <v>1960</v>
      </c>
      <c r="F6" s="67">
        <f t="shared" si="0"/>
        <v>1960</v>
      </c>
      <c r="G6" s="67"/>
      <c r="H6" s="67"/>
      <c r="I6" s="67"/>
      <c r="J6" s="67">
        <f>SUM(J7,J12,J10)</f>
        <v>1960</v>
      </c>
      <c r="K6" s="67"/>
      <c r="L6" s="76" t="s">
        <v>17</v>
      </c>
    </row>
    <row r="7" spans="1:12" s="55" customFormat="1" ht="43.5" customHeight="1">
      <c r="A7" s="68">
        <v>1</v>
      </c>
      <c r="B7" s="69" t="s">
        <v>18</v>
      </c>
      <c r="C7" s="67" t="s">
        <v>15</v>
      </c>
      <c r="D7" s="67">
        <f>SUM(D8:D9)</f>
        <v>5</v>
      </c>
      <c r="E7" s="67">
        <f aca="true" t="shared" si="1" ref="E7:J7">SUM(E8:E9)</f>
        <v>1500</v>
      </c>
      <c r="F7" s="67">
        <f t="shared" si="1"/>
        <v>1500</v>
      </c>
      <c r="G7" s="67"/>
      <c r="H7" s="67"/>
      <c r="I7" s="67"/>
      <c r="J7" s="67">
        <f t="shared" si="1"/>
        <v>1500</v>
      </c>
      <c r="K7" s="67"/>
      <c r="L7" s="76" t="s">
        <v>19</v>
      </c>
    </row>
    <row r="8" spans="1:12" s="55" customFormat="1" ht="43.5" customHeight="1">
      <c r="A8" s="70"/>
      <c r="B8" s="71"/>
      <c r="C8" s="66" t="s">
        <v>20</v>
      </c>
      <c r="D8" s="66">
        <v>3</v>
      </c>
      <c r="E8" s="66">
        <v>950</v>
      </c>
      <c r="F8" s="66">
        <v>950</v>
      </c>
      <c r="G8" s="66"/>
      <c r="H8" s="66"/>
      <c r="I8" s="66"/>
      <c r="J8" s="66">
        <v>950</v>
      </c>
      <c r="K8" s="66"/>
      <c r="L8" s="76" t="s">
        <v>21</v>
      </c>
    </row>
    <row r="9" spans="1:12" s="55" customFormat="1" ht="43.5" customHeight="1">
      <c r="A9" s="70"/>
      <c r="B9" s="71"/>
      <c r="C9" s="66" t="s">
        <v>22</v>
      </c>
      <c r="D9" s="66">
        <v>2</v>
      </c>
      <c r="E9" s="66">
        <v>550</v>
      </c>
      <c r="F9" s="66">
        <v>550</v>
      </c>
      <c r="G9" s="66"/>
      <c r="H9" s="66"/>
      <c r="I9" s="66"/>
      <c r="J9" s="66">
        <v>550</v>
      </c>
      <c r="K9" s="66"/>
      <c r="L9" s="76" t="s">
        <v>23</v>
      </c>
    </row>
    <row r="10" spans="1:12" s="55" customFormat="1" ht="43.5" customHeight="1">
      <c r="A10" s="67">
        <v>2</v>
      </c>
      <c r="B10" s="67" t="s">
        <v>24</v>
      </c>
      <c r="C10" s="67" t="s">
        <v>15</v>
      </c>
      <c r="D10" s="67">
        <f>SUM(D11)</f>
        <v>4</v>
      </c>
      <c r="E10" s="67">
        <f aca="true" t="shared" si="2" ref="E10:J10">SUM(E11)</f>
        <v>158.904</v>
      </c>
      <c r="F10" s="67">
        <f t="shared" si="2"/>
        <v>158.904</v>
      </c>
      <c r="G10" s="67"/>
      <c r="H10" s="67"/>
      <c r="I10" s="67"/>
      <c r="J10" s="67">
        <f t="shared" si="2"/>
        <v>158.904</v>
      </c>
      <c r="K10" s="67"/>
      <c r="L10" s="76" t="s">
        <v>25</v>
      </c>
    </row>
    <row r="11" spans="1:12" s="55" customFormat="1" ht="43.5" customHeight="1">
      <c r="A11" s="67"/>
      <c r="B11" s="67"/>
      <c r="C11" s="66" t="s">
        <v>26</v>
      </c>
      <c r="D11" s="66">
        <v>4</v>
      </c>
      <c r="E11" s="66">
        <v>158.904</v>
      </c>
      <c r="F11" s="66">
        <v>158.904</v>
      </c>
      <c r="G11" s="66"/>
      <c r="H11" s="66"/>
      <c r="I11" s="66"/>
      <c r="J11" s="66">
        <v>158.904</v>
      </c>
      <c r="K11" s="66"/>
      <c r="L11" s="76" t="s">
        <v>25</v>
      </c>
    </row>
    <row r="12" spans="1:12" s="55" customFormat="1" ht="43.5" customHeight="1">
      <c r="A12" s="67">
        <v>3</v>
      </c>
      <c r="B12" s="67" t="s">
        <v>27</v>
      </c>
      <c r="C12" s="67" t="s">
        <v>15</v>
      </c>
      <c r="D12" s="67">
        <f>SUM(D13:D14)</f>
        <v>5</v>
      </c>
      <c r="E12" s="67">
        <f aca="true" t="shared" si="3" ref="E12:J12">SUM(E13:E14)</f>
        <v>301.096</v>
      </c>
      <c r="F12" s="67">
        <f t="shared" si="3"/>
        <v>301.096</v>
      </c>
      <c r="G12" s="67"/>
      <c r="H12" s="67"/>
      <c r="I12" s="67"/>
      <c r="J12" s="67">
        <f t="shared" si="3"/>
        <v>301.096</v>
      </c>
      <c r="K12" s="67"/>
      <c r="L12" s="76" t="s">
        <v>28</v>
      </c>
    </row>
    <row r="13" spans="1:12" s="55" customFormat="1" ht="43.5" customHeight="1">
      <c r="A13" s="67"/>
      <c r="B13" s="67"/>
      <c r="C13" s="72" t="s">
        <v>29</v>
      </c>
      <c r="D13" s="66">
        <v>4</v>
      </c>
      <c r="E13" s="66">
        <v>111.394943</v>
      </c>
      <c r="F13" s="66">
        <v>111.394943</v>
      </c>
      <c r="G13" s="66"/>
      <c r="H13" s="66"/>
      <c r="I13" s="66"/>
      <c r="J13" s="66">
        <v>111.394943</v>
      </c>
      <c r="K13" s="66"/>
      <c r="L13" s="76" t="s">
        <v>30</v>
      </c>
    </row>
    <row r="14" spans="1:12" s="55" customFormat="1" ht="43.5" customHeight="1">
      <c r="A14" s="67"/>
      <c r="B14" s="67"/>
      <c r="C14" s="66" t="s">
        <v>31</v>
      </c>
      <c r="D14" s="66">
        <v>1</v>
      </c>
      <c r="E14" s="47">
        <v>189.701057</v>
      </c>
      <c r="F14" s="47">
        <v>189.701057</v>
      </c>
      <c r="G14" s="66"/>
      <c r="H14" s="66"/>
      <c r="I14" s="66"/>
      <c r="J14" s="47">
        <v>189.701057</v>
      </c>
      <c r="K14" s="66"/>
      <c r="L14" s="76" t="s">
        <v>32</v>
      </c>
    </row>
  </sheetData>
  <sheetProtection/>
  <mergeCells count="17">
    <mergeCell ref="A1:B1"/>
    <mergeCell ref="A2:L2"/>
    <mergeCell ref="E3:K3"/>
    <mergeCell ref="F4:J4"/>
    <mergeCell ref="A3:A5"/>
    <mergeCell ref="A7:A9"/>
    <mergeCell ref="A10:A11"/>
    <mergeCell ref="A12:A14"/>
    <mergeCell ref="B3:B5"/>
    <mergeCell ref="B7:B9"/>
    <mergeCell ref="B10:B11"/>
    <mergeCell ref="B12:B14"/>
    <mergeCell ref="C3:C5"/>
    <mergeCell ref="D3:D5"/>
    <mergeCell ref="E4:E5"/>
    <mergeCell ref="K4:K5"/>
    <mergeCell ref="L3:L5"/>
  </mergeCells>
  <printOptions/>
  <pageMargins left="0.7513888888888889" right="0.7513888888888889" top="0.5118055555555555" bottom="0.4326388888888889" header="0.5" footer="0.5"/>
  <pageSetup firstPageNumber="4" useFirstPageNumber="1" fitToHeight="0" fitToWidth="1" horizontalDpi="600" verticalDpi="600" orientation="landscape" paperSize="9" scale="92"/>
  <headerFoot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85" zoomScaleNormal="85" zoomScaleSheetLayoutView="100" workbookViewId="0" topLeftCell="A1">
      <selection activeCell="E26" sqref="E26"/>
    </sheetView>
  </sheetViews>
  <sheetFormatPr defaultColWidth="9.00390625" defaultRowHeight="39.75" customHeight="1"/>
  <cols>
    <col min="1" max="1" width="4.75390625" style="7" customWidth="1"/>
    <col min="2" max="2" width="8.25390625" style="8" customWidth="1"/>
    <col min="3" max="3" width="12.00390625" style="9" customWidth="1"/>
    <col min="4" max="4" width="8.125" style="9" customWidth="1"/>
    <col min="5" max="5" width="8.375" style="9" customWidth="1"/>
    <col min="6" max="6" width="25.25390625" style="8" customWidth="1"/>
    <col min="7" max="7" width="6.25390625" style="1" customWidth="1"/>
    <col min="8" max="8" width="19.25390625" style="1" customWidth="1"/>
    <col min="9" max="9" width="13.00390625" style="1" customWidth="1"/>
    <col min="10" max="10" width="12.75390625" style="1" customWidth="1"/>
    <col min="11" max="11" width="10.375" style="1" customWidth="1"/>
    <col min="12" max="13" width="4.875" style="1" customWidth="1"/>
    <col min="14" max="14" width="14.00390625" style="1" customWidth="1"/>
    <col min="15" max="15" width="6.375" style="1" customWidth="1"/>
    <col min="16" max="16" width="8.625" style="1" customWidth="1"/>
    <col min="17" max="17" width="9.25390625" style="1" customWidth="1"/>
    <col min="18" max="18" width="10.625" style="2" customWidth="1"/>
    <col min="19" max="16384" width="9.00390625" style="1" customWidth="1"/>
  </cols>
  <sheetData>
    <row r="1" spans="2:18" s="1" customFormat="1" ht="28.5" customHeight="1">
      <c r="B1" s="10" t="s">
        <v>33</v>
      </c>
      <c r="C1" s="11"/>
      <c r="D1" s="12"/>
      <c r="E1" s="9"/>
      <c r="F1" s="8"/>
      <c r="R1" s="2"/>
    </row>
    <row r="2" spans="2:18" s="1" customFormat="1" ht="27.75" customHeight="1">
      <c r="B2" s="13" t="s">
        <v>34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9.5" customHeight="1">
      <c r="A3" s="14" t="s">
        <v>2</v>
      </c>
      <c r="B3" s="15" t="s">
        <v>35</v>
      </c>
      <c r="C3" s="15" t="s">
        <v>36</v>
      </c>
      <c r="D3" s="16" t="s">
        <v>37</v>
      </c>
      <c r="E3" s="16"/>
      <c r="F3" s="15" t="s">
        <v>38</v>
      </c>
      <c r="G3" s="17" t="s">
        <v>39</v>
      </c>
      <c r="H3" s="18" t="s">
        <v>40</v>
      </c>
      <c r="I3" s="44" t="s">
        <v>6</v>
      </c>
      <c r="J3" s="44"/>
      <c r="K3" s="44"/>
      <c r="L3" s="44"/>
      <c r="M3" s="44"/>
      <c r="N3" s="44"/>
      <c r="O3" s="44"/>
      <c r="P3" s="16" t="s">
        <v>41</v>
      </c>
      <c r="Q3" s="16" t="s">
        <v>42</v>
      </c>
      <c r="R3" s="14" t="s">
        <v>7</v>
      </c>
    </row>
    <row r="4" spans="1:18" s="1" customFormat="1" ht="19.5" customHeight="1">
      <c r="A4" s="14"/>
      <c r="B4" s="15"/>
      <c r="C4" s="15"/>
      <c r="D4" s="19" t="s">
        <v>43</v>
      </c>
      <c r="E4" s="19" t="s">
        <v>44</v>
      </c>
      <c r="F4" s="15"/>
      <c r="G4" s="17"/>
      <c r="H4" s="18"/>
      <c r="I4" s="16" t="s">
        <v>8</v>
      </c>
      <c r="J4" s="44" t="s">
        <v>9</v>
      </c>
      <c r="K4" s="44"/>
      <c r="L4" s="44"/>
      <c r="M4" s="44"/>
      <c r="N4" s="44"/>
      <c r="O4" s="16" t="s">
        <v>10</v>
      </c>
      <c r="P4" s="16"/>
      <c r="Q4" s="16"/>
      <c r="R4" s="14"/>
    </row>
    <row r="5" spans="1:18" s="1" customFormat="1" ht="36" customHeight="1">
      <c r="A5" s="14"/>
      <c r="B5" s="15"/>
      <c r="C5" s="15"/>
      <c r="D5" s="19"/>
      <c r="E5" s="19"/>
      <c r="F5" s="15"/>
      <c r="G5" s="17"/>
      <c r="H5" s="18"/>
      <c r="I5" s="16"/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6"/>
      <c r="P5" s="16"/>
      <c r="Q5" s="16"/>
      <c r="R5" s="14"/>
    </row>
    <row r="6" spans="1:18" s="2" customFormat="1" ht="66.75" customHeight="1">
      <c r="A6" s="20"/>
      <c r="B6" s="15" t="s">
        <v>16</v>
      </c>
      <c r="C6" s="15"/>
      <c r="D6" s="15"/>
      <c r="E6" s="15"/>
      <c r="F6" s="15"/>
      <c r="G6" s="15"/>
      <c r="H6" s="15"/>
      <c r="I6" s="45">
        <f>SUM(I7,I21,I15)</f>
        <v>1960</v>
      </c>
      <c r="J6" s="45">
        <f>SUM(J7,J21,J15)</f>
        <v>1960</v>
      </c>
      <c r="K6" s="45"/>
      <c r="L6" s="46"/>
      <c r="M6" s="45"/>
      <c r="N6" s="45">
        <v>1960</v>
      </c>
      <c r="O6" s="15"/>
      <c r="P6" s="15"/>
      <c r="Q6" s="20"/>
      <c r="R6" s="19" t="s">
        <v>17</v>
      </c>
    </row>
    <row r="7" spans="1:18" s="3" customFormat="1" ht="57" customHeight="1">
      <c r="A7" s="19"/>
      <c r="B7" s="21" t="s">
        <v>18</v>
      </c>
      <c r="C7" s="21"/>
      <c r="D7" s="21"/>
      <c r="E7" s="21"/>
      <c r="F7" s="21"/>
      <c r="G7" s="19"/>
      <c r="H7" s="19"/>
      <c r="I7" s="46">
        <f>SUM(I8,I12)</f>
        <v>1500</v>
      </c>
      <c r="J7" s="46">
        <f>SUM(J8,J12)</f>
        <v>1500</v>
      </c>
      <c r="K7" s="46"/>
      <c r="L7" s="46"/>
      <c r="M7" s="46"/>
      <c r="N7" s="46">
        <v>1500</v>
      </c>
      <c r="O7" s="19"/>
      <c r="P7" s="19"/>
      <c r="Q7" s="19"/>
      <c r="R7" s="19" t="s">
        <v>19</v>
      </c>
    </row>
    <row r="8" spans="1:18" s="4" customFormat="1" ht="51" customHeight="1">
      <c r="A8" s="21"/>
      <c r="B8" s="21" t="s">
        <v>20</v>
      </c>
      <c r="C8" s="21"/>
      <c r="D8" s="21"/>
      <c r="E8" s="21"/>
      <c r="F8" s="21"/>
      <c r="G8" s="19"/>
      <c r="H8" s="19"/>
      <c r="I8" s="46">
        <f>SUM(I9:I11)</f>
        <v>950</v>
      </c>
      <c r="J8" s="46">
        <f>SUM(J9:J11)</f>
        <v>950</v>
      </c>
      <c r="K8" s="46"/>
      <c r="L8" s="46"/>
      <c r="M8" s="46"/>
      <c r="N8" s="46">
        <v>950</v>
      </c>
      <c r="O8" s="19"/>
      <c r="P8" s="19"/>
      <c r="Q8" s="19"/>
      <c r="R8" s="19" t="s">
        <v>21</v>
      </c>
    </row>
    <row r="9" spans="1:18" s="5" customFormat="1" ht="204.75" customHeight="1">
      <c r="A9" s="22">
        <v>1</v>
      </c>
      <c r="B9" s="23" t="s">
        <v>45</v>
      </c>
      <c r="C9" s="24" t="s">
        <v>46</v>
      </c>
      <c r="D9" s="23" t="s">
        <v>47</v>
      </c>
      <c r="E9" s="23" t="s">
        <v>48</v>
      </c>
      <c r="F9" s="25" t="s">
        <v>49</v>
      </c>
      <c r="G9" s="23" t="s">
        <v>50</v>
      </c>
      <c r="H9" s="26" t="s">
        <v>51</v>
      </c>
      <c r="I9" s="47">
        <v>480</v>
      </c>
      <c r="J9" s="47">
        <v>480</v>
      </c>
      <c r="K9" s="47"/>
      <c r="L9" s="47"/>
      <c r="M9" s="47"/>
      <c r="N9" s="47">
        <v>480</v>
      </c>
      <c r="O9" s="48"/>
      <c r="P9" s="23" t="s">
        <v>18</v>
      </c>
      <c r="Q9" s="23" t="s">
        <v>52</v>
      </c>
      <c r="R9" s="19" t="s">
        <v>53</v>
      </c>
    </row>
    <row r="10" spans="1:18" s="5" customFormat="1" ht="157.5" customHeight="1">
      <c r="A10" s="22">
        <v>2</v>
      </c>
      <c r="B10" s="23" t="s">
        <v>45</v>
      </c>
      <c r="C10" s="27" t="s">
        <v>54</v>
      </c>
      <c r="D10" s="23" t="s">
        <v>47</v>
      </c>
      <c r="E10" s="23" t="s">
        <v>55</v>
      </c>
      <c r="F10" s="28" t="s">
        <v>56</v>
      </c>
      <c r="G10" s="23" t="s">
        <v>50</v>
      </c>
      <c r="H10" s="29" t="s">
        <v>57</v>
      </c>
      <c r="I10" s="47">
        <v>150</v>
      </c>
      <c r="J10" s="47">
        <v>150</v>
      </c>
      <c r="K10" s="47"/>
      <c r="L10" s="47"/>
      <c r="M10" s="47"/>
      <c r="N10" s="47">
        <v>150</v>
      </c>
      <c r="O10" s="48"/>
      <c r="P10" s="23" t="s">
        <v>18</v>
      </c>
      <c r="Q10" s="23" t="s">
        <v>52</v>
      </c>
      <c r="R10" s="19" t="s">
        <v>58</v>
      </c>
    </row>
    <row r="11" spans="1:18" s="5" customFormat="1" ht="159.75" customHeight="1">
      <c r="A11" s="22">
        <v>3</v>
      </c>
      <c r="B11" s="23" t="s">
        <v>45</v>
      </c>
      <c r="C11" s="30" t="s">
        <v>59</v>
      </c>
      <c r="D11" s="23" t="s">
        <v>60</v>
      </c>
      <c r="E11" s="23" t="s">
        <v>61</v>
      </c>
      <c r="F11" s="28" t="s">
        <v>62</v>
      </c>
      <c r="G11" s="23" t="s">
        <v>50</v>
      </c>
      <c r="H11" s="31" t="s">
        <v>63</v>
      </c>
      <c r="I11" s="49">
        <v>320</v>
      </c>
      <c r="J11" s="49">
        <v>320</v>
      </c>
      <c r="K11" s="47"/>
      <c r="L11" s="47"/>
      <c r="M11" s="47"/>
      <c r="N11" s="49">
        <v>320</v>
      </c>
      <c r="O11" s="48"/>
      <c r="P11" s="23" t="s">
        <v>18</v>
      </c>
      <c r="Q11" s="23" t="s">
        <v>52</v>
      </c>
      <c r="R11" s="19" t="s">
        <v>64</v>
      </c>
    </row>
    <row r="12" spans="1:19" s="2" customFormat="1" ht="67.5" customHeight="1">
      <c r="A12" s="32"/>
      <c r="B12" s="21" t="s">
        <v>22</v>
      </c>
      <c r="C12" s="21"/>
      <c r="D12" s="21"/>
      <c r="E12" s="21"/>
      <c r="F12" s="21"/>
      <c r="G12" s="19"/>
      <c r="H12" s="19"/>
      <c r="I12" s="46">
        <f>SUM(I13:I14)</f>
        <v>550</v>
      </c>
      <c r="J12" s="46">
        <f>SUM(J13:J14)</f>
        <v>550</v>
      </c>
      <c r="K12" s="45"/>
      <c r="L12" s="45"/>
      <c r="M12" s="45"/>
      <c r="N12" s="46">
        <v>550</v>
      </c>
      <c r="O12" s="20"/>
      <c r="P12" s="19"/>
      <c r="Q12" s="19"/>
      <c r="R12" s="19" t="s">
        <v>23</v>
      </c>
      <c r="S12" s="51"/>
    </row>
    <row r="13" spans="1:19" s="1" customFormat="1" ht="207" customHeight="1">
      <c r="A13" s="22">
        <v>4</v>
      </c>
      <c r="B13" s="23" t="s">
        <v>45</v>
      </c>
      <c r="C13" s="33" t="s">
        <v>65</v>
      </c>
      <c r="D13" s="23" t="s">
        <v>60</v>
      </c>
      <c r="E13" s="23" t="s">
        <v>61</v>
      </c>
      <c r="F13" s="34" t="s">
        <v>66</v>
      </c>
      <c r="G13" s="23" t="s">
        <v>67</v>
      </c>
      <c r="H13" s="35" t="s">
        <v>68</v>
      </c>
      <c r="I13" s="49">
        <v>200</v>
      </c>
      <c r="J13" s="49">
        <v>200</v>
      </c>
      <c r="K13" s="47"/>
      <c r="L13" s="47"/>
      <c r="M13" s="47"/>
      <c r="N13" s="47">
        <v>200</v>
      </c>
      <c r="O13" s="48"/>
      <c r="P13" s="23" t="s">
        <v>18</v>
      </c>
      <c r="Q13" s="23" t="s">
        <v>69</v>
      </c>
      <c r="R13" s="19" t="s">
        <v>70</v>
      </c>
      <c r="S13" s="52"/>
    </row>
    <row r="14" spans="1:19" s="1" customFormat="1" ht="276" customHeight="1">
      <c r="A14" s="22">
        <v>5</v>
      </c>
      <c r="B14" s="23" t="s">
        <v>45</v>
      </c>
      <c r="C14" s="23" t="s">
        <v>71</v>
      </c>
      <c r="D14" s="23" t="s">
        <v>72</v>
      </c>
      <c r="E14" s="23" t="s">
        <v>73</v>
      </c>
      <c r="F14" s="36" t="s">
        <v>74</v>
      </c>
      <c r="G14" s="23" t="s">
        <v>75</v>
      </c>
      <c r="H14" s="28" t="s">
        <v>76</v>
      </c>
      <c r="I14" s="48">
        <v>350</v>
      </c>
      <c r="J14" s="48">
        <v>350</v>
      </c>
      <c r="K14" s="47"/>
      <c r="L14" s="47"/>
      <c r="M14" s="47"/>
      <c r="N14" s="47">
        <v>350</v>
      </c>
      <c r="O14" s="48"/>
      <c r="P14" s="23" t="s">
        <v>18</v>
      </c>
      <c r="Q14" s="23" t="s">
        <v>77</v>
      </c>
      <c r="R14" s="19" t="s">
        <v>78</v>
      </c>
      <c r="S14" s="52"/>
    </row>
    <row r="15" spans="1:18" s="2" customFormat="1" ht="66.75" customHeight="1">
      <c r="A15" s="32"/>
      <c r="B15" s="21" t="s">
        <v>24</v>
      </c>
      <c r="C15" s="21"/>
      <c r="D15" s="21"/>
      <c r="E15" s="21"/>
      <c r="F15" s="21"/>
      <c r="G15" s="19"/>
      <c r="H15" s="19"/>
      <c r="I15" s="45">
        <f>SUM(I16)</f>
        <v>158.904</v>
      </c>
      <c r="J15" s="45">
        <f>SUM(J16)</f>
        <v>158.904</v>
      </c>
      <c r="K15" s="45"/>
      <c r="L15" s="45"/>
      <c r="M15" s="45"/>
      <c r="N15" s="45">
        <v>158.904</v>
      </c>
      <c r="O15" s="20"/>
      <c r="P15" s="19"/>
      <c r="Q15" s="19"/>
      <c r="R15" s="19" t="s">
        <v>25</v>
      </c>
    </row>
    <row r="16" spans="1:18" s="6" customFormat="1" ht="61.5" customHeight="1">
      <c r="A16" s="14"/>
      <c r="B16" s="21" t="s">
        <v>26</v>
      </c>
      <c r="C16" s="21"/>
      <c r="D16" s="21"/>
      <c r="E16" s="21"/>
      <c r="F16" s="21"/>
      <c r="G16" s="37"/>
      <c r="H16" s="37"/>
      <c r="I16" s="50">
        <f>SUM(J17:J20)</f>
        <v>158.904</v>
      </c>
      <c r="J16" s="50">
        <f>SUM(J17:J20)</f>
        <v>158.904</v>
      </c>
      <c r="K16" s="45"/>
      <c r="L16" s="45"/>
      <c r="M16" s="45"/>
      <c r="N16" s="45">
        <v>158.904</v>
      </c>
      <c r="O16" s="20"/>
      <c r="P16" s="19"/>
      <c r="Q16" s="19"/>
      <c r="R16" s="19" t="s">
        <v>25</v>
      </c>
    </row>
    <row r="17" spans="1:18" s="1" customFormat="1" ht="75" customHeight="1">
      <c r="A17" s="38">
        <v>6</v>
      </c>
      <c r="B17" s="23" t="s">
        <v>79</v>
      </c>
      <c r="C17" s="23" t="s">
        <v>80</v>
      </c>
      <c r="D17" s="23" t="s">
        <v>72</v>
      </c>
      <c r="E17" s="23" t="s">
        <v>81</v>
      </c>
      <c r="F17" s="23" t="s">
        <v>82</v>
      </c>
      <c r="G17" s="23" t="s">
        <v>83</v>
      </c>
      <c r="H17" s="23" t="s">
        <v>84</v>
      </c>
      <c r="I17" s="47">
        <v>73.9896</v>
      </c>
      <c r="J17" s="47">
        <v>73.9896</v>
      </c>
      <c r="K17" s="49"/>
      <c r="L17" s="47"/>
      <c r="M17" s="47"/>
      <c r="N17" s="49">
        <v>73.9896</v>
      </c>
      <c r="O17" s="48"/>
      <c r="P17" s="48" t="s">
        <v>24</v>
      </c>
      <c r="Q17" s="23" t="s">
        <v>85</v>
      </c>
      <c r="R17" s="19" t="s">
        <v>86</v>
      </c>
    </row>
    <row r="18" spans="1:18" ht="75" customHeight="1">
      <c r="A18" s="38">
        <v>7</v>
      </c>
      <c r="B18" s="23" t="s">
        <v>79</v>
      </c>
      <c r="C18" s="23" t="s">
        <v>87</v>
      </c>
      <c r="D18" s="23" t="s">
        <v>72</v>
      </c>
      <c r="E18" s="23" t="s">
        <v>88</v>
      </c>
      <c r="F18" s="23" t="s">
        <v>89</v>
      </c>
      <c r="G18" s="23" t="s">
        <v>83</v>
      </c>
      <c r="H18" s="23" t="s">
        <v>90</v>
      </c>
      <c r="I18" s="47">
        <v>34.6566</v>
      </c>
      <c r="J18" s="47">
        <v>34.6566</v>
      </c>
      <c r="K18" s="48"/>
      <c r="L18" s="48"/>
      <c r="M18" s="48"/>
      <c r="N18" s="47">
        <v>34.6566</v>
      </c>
      <c r="O18" s="48"/>
      <c r="P18" s="48" t="s">
        <v>24</v>
      </c>
      <c r="Q18" s="23" t="s">
        <v>85</v>
      </c>
      <c r="R18" s="19" t="s">
        <v>91</v>
      </c>
    </row>
    <row r="19" spans="1:18" ht="75" customHeight="1">
      <c r="A19" s="38">
        <v>8</v>
      </c>
      <c r="B19" s="23" t="s">
        <v>79</v>
      </c>
      <c r="C19" s="23" t="s">
        <v>92</v>
      </c>
      <c r="D19" s="23" t="s">
        <v>93</v>
      </c>
      <c r="E19" s="23" t="s">
        <v>94</v>
      </c>
      <c r="F19" s="23" t="s">
        <v>95</v>
      </c>
      <c r="G19" s="23" t="s">
        <v>96</v>
      </c>
      <c r="H19" s="23" t="s">
        <v>97</v>
      </c>
      <c r="I19" s="47">
        <v>41.8621</v>
      </c>
      <c r="J19" s="47">
        <v>41.8621</v>
      </c>
      <c r="K19" s="48"/>
      <c r="L19" s="48"/>
      <c r="M19" s="48"/>
      <c r="N19" s="47">
        <v>41.8621</v>
      </c>
      <c r="O19" s="48"/>
      <c r="P19" s="48" t="s">
        <v>24</v>
      </c>
      <c r="Q19" s="23" t="s">
        <v>85</v>
      </c>
      <c r="R19" s="19" t="s">
        <v>98</v>
      </c>
    </row>
    <row r="20" spans="1:18" ht="75" customHeight="1">
      <c r="A20" s="38">
        <v>9</v>
      </c>
      <c r="B20" s="23" t="s">
        <v>79</v>
      </c>
      <c r="C20" s="23" t="s">
        <v>99</v>
      </c>
      <c r="D20" s="23" t="s">
        <v>60</v>
      </c>
      <c r="E20" s="23" t="s">
        <v>100</v>
      </c>
      <c r="F20" s="23" t="s">
        <v>101</v>
      </c>
      <c r="G20" s="23" t="s">
        <v>96</v>
      </c>
      <c r="H20" s="23" t="s">
        <v>102</v>
      </c>
      <c r="I20" s="47">
        <v>8.3957</v>
      </c>
      <c r="J20" s="47">
        <v>8.3957</v>
      </c>
      <c r="K20" s="48"/>
      <c r="L20" s="48"/>
      <c r="M20" s="48"/>
      <c r="N20" s="47">
        <v>8.3957</v>
      </c>
      <c r="O20" s="48"/>
      <c r="P20" s="48" t="s">
        <v>24</v>
      </c>
      <c r="Q20" s="23" t="s">
        <v>85</v>
      </c>
      <c r="R20" s="19" t="s">
        <v>103</v>
      </c>
    </row>
    <row r="21" spans="1:18" s="2" customFormat="1" ht="66.75" customHeight="1">
      <c r="A21" s="32"/>
      <c r="B21" s="21" t="s">
        <v>27</v>
      </c>
      <c r="C21" s="21"/>
      <c r="D21" s="21"/>
      <c r="E21" s="21"/>
      <c r="F21" s="21"/>
      <c r="G21" s="19"/>
      <c r="H21" s="19"/>
      <c r="I21" s="45">
        <f>SUM(I22,I27)</f>
        <v>301.096</v>
      </c>
      <c r="J21" s="45">
        <f>SUM(J22,J27)</f>
        <v>301.096</v>
      </c>
      <c r="K21" s="45"/>
      <c r="L21" s="45"/>
      <c r="M21" s="45"/>
      <c r="N21" s="45">
        <v>301.096</v>
      </c>
      <c r="O21" s="20"/>
      <c r="P21" s="19"/>
      <c r="Q21" s="19"/>
      <c r="R21" s="19" t="s">
        <v>28</v>
      </c>
    </row>
    <row r="22" spans="1:18" s="6" customFormat="1" ht="63.75" customHeight="1">
      <c r="A22" s="14"/>
      <c r="B22" s="39" t="s">
        <v>29</v>
      </c>
      <c r="C22" s="40"/>
      <c r="D22" s="40"/>
      <c r="E22" s="40"/>
      <c r="F22" s="41"/>
      <c r="G22" s="37"/>
      <c r="H22" s="37"/>
      <c r="I22" s="50">
        <f>SUM(I23:I26)</f>
        <v>111.394943</v>
      </c>
      <c r="J22" s="50">
        <f>SUM(J23:J26)</f>
        <v>111.394943</v>
      </c>
      <c r="K22" s="45"/>
      <c r="L22" s="45"/>
      <c r="M22" s="45"/>
      <c r="N22" s="45">
        <v>111.394943</v>
      </c>
      <c r="O22" s="20"/>
      <c r="P22" s="19"/>
      <c r="Q22" s="19"/>
      <c r="R22" s="19" t="s">
        <v>30</v>
      </c>
    </row>
    <row r="23" spans="1:18" ht="132" customHeight="1">
      <c r="A23" s="38">
        <v>10</v>
      </c>
      <c r="B23" s="23" t="s">
        <v>79</v>
      </c>
      <c r="C23" s="23" t="s">
        <v>104</v>
      </c>
      <c r="D23" s="23" t="s">
        <v>72</v>
      </c>
      <c r="E23" s="23" t="s">
        <v>105</v>
      </c>
      <c r="F23" s="23" t="s">
        <v>106</v>
      </c>
      <c r="G23" s="23" t="s">
        <v>107</v>
      </c>
      <c r="H23" s="23" t="s">
        <v>108</v>
      </c>
      <c r="I23" s="47">
        <v>20.952785</v>
      </c>
      <c r="J23" s="47">
        <v>20.952785</v>
      </c>
      <c r="K23" s="49"/>
      <c r="L23" s="47"/>
      <c r="M23" s="47"/>
      <c r="N23" s="49">
        <v>20.952785</v>
      </c>
      <c r="O23" s="48"/>
      <c r="P23" s="48" t="s">
        <v>27</v>
      </c>
      <c r="Q23" s="53" t="s">
        <v>109</v>
      </c>
      <c r="R23" s="19" t="s">
        <v>110</v>
      </c>
    </row>
    <row r="24" spans="1:18" ht="102.75" customHeight="1">
      <c r="A24" s="38">
        <v>11</v>
      </c>
      <c r="B24" s="23" t="s">
        <v>79</v>
      </c>
      <c r="C24" s="23" t="s">
        <v>111</v>
      </c>
      <c r="D24" s="23" t="s">
        <v>72</v>
      </c>
      <c r="E24" s="23" t="s">
        <v>112</v>
      </c>
      <c r="F24" s="23" t="s">
        <v>113</v>
      </c>
      <c r="G24" s="23" t="s">
        <v>107</v>
      </c>
      <c r="H24" s="23" t="s">
        <v>114</v>
      </c>
      <c r="I24" s="47">
        <v>20.6859</v>
      </c>
      <c r="J24" s="47">
        <v>20.6859</v>
      </c>
      <c r="K24" s="49"/>
      <c r="L24" s="47"/>
      <c r="M24" s="47"/>
      <c r="N24" s="49">
        <v>20.6859</v>
      </c>
      <c r="O24" s="48"/>
      <c r="P24" s="48" t="s">
        <v>27</v>
      </c>
      <c r="Q24" s="53" t="s">
        <v>115</v>
      </c>
      <c r="R24" s="19" t="s">
        <v>116</v>
      </c>
    </row>
    <row r="25" spans="1:18" ht="109.5" customHeight="1">
      <c r="A25" s="38">
        <v>12</v>
      </c>
      <c r="B25" s="23" t="s">
        <v>79</v>
      </c>
      <c r="C25" s="23" t="s">
        <v>117</v>
      </c>
      <c r="D25" s="23" t="s">
        <v>47</v>
      </c>
      <c r="E25" s="23" t="s">
        <v>118</v>
      </c>
      <c r="F25" s="23" t="s">
        <v>119</v>
      </c>
      <c r="G25" s="23" t="s">
        <v>107</v>
      </c>
      <c r="H25" s="23" t="s">
        <v>120</v>
      </c>
      <c r="I25" s="47">
        <v>4.495642</v>
      </c>
      <c r="J25" s="47">
        <v>4.495642</v>
      </c>
      <c r="K25" s="49"/>
      <c r="L25" s="47"/>
      <c r="M25" s="47"/>
      <c r="N25" s="49">
        <v>4.495642</v>
      </c>
      <c r="O25" s="48"/>
      <c r="P25" s="48" t="s">
        <v>27</v>
      </c>
      <c r="Q25" s="53" t="s">
        <v>121</v>
      </c>
      <c r="R25" s="19" t="s">
        <v>122</v>
      </c>
    </row>
    <row r="26" spans="1:18" ht="109.5" customHeight="1">
      <c r="A26" s="38">
        <v>13</v>
      </c>
      <c r="B26" s="23" t="s">
        <v>79</v>
      </c>
      <c r="C26" s="23" t="s">
        <v>123</v>
      </c>
      <c r="D26" s="23" t="s">
        <v>60</v>
      </c>
      <c r="E26" s="23" t="s">
        <v>124</v>
      </c>
      <c r="F26" s="23" t="s">
        <v>125</v>
      </c>
      <c r="G26" s="23" t="s">
        <v>107</v>
      </c>
      <c r="H26" s="23" t="s">
        <v>126</v>
      </c>
      <c r="I26" s="47">
        <v>65.260616</v>
      </c>
      <c r="J26" s="47">
        <v>65.260616</v>
      </c>
      <c r="K26" s="47"/>
      <c r="L26" s="47"/>
      <c r="M26" s="47"/>
      <c r="N26" s="47">
        <v>65.260616</v>
      </c>
      <c r="O26" s="48"/>
      <c r="P26" s="48" t="s">
        <v>27</v>
      </c>
      <c r="Q26" s="53" t="s">
        <v>127</v>
      </c>
      <c r="R26" s="19" t="s">
        <v>128</v>
      </c>
    </row>
    <row r="27" spans="1:18" s="2" customFormat="1" ht="73.5" customHeight="1">
      <c r="A27" s="42"/>
      <c r="B27" s="21" t="s">
        <v>31</v>
      </c>
      <c r="C27" s="21"/>
      <c r="D27" s="21"/>
      <c r="E27" s="21"/>
      <c r="F27" s="21"/>
      <c r="G27" s="19"/>
      <c r="H27" s="19"/>
      <c r="I27" s="45">
        <f>SUM(I28)</f>
        <v>189.701057</v>
      </c>
      <c r="J27" s="45">
        <f>SUM(J28)</f>
        <v>189.701057</v>
      </c>
      <c r="K27" s="50"/>
      <c r="L27" s="50"/>
      <c r="M27" s="50"/>
      <c r="N27" s="45">
        <v>189.701057</v>
      </c>
      <c r="O27" s="20"/>
      <c r="P27" s="20"/>
      <c r="Q27" s="19"/>
      <c r="R27" s="19" t="s">
        <v>32</v>
      </c>
    </row>
    <row r="28" spans="1:18" ht="100.5" customHeight="1">
      <c r="A28" s="43">
        <v>14</v>
      </c>
      <c r="B28" s="23" t="s">
        <v>45</v>
      </c>
      <c r="C28" s="23" t="s">
        <v>129</v>
      </c>
      <c r="D28" s="23" t="s">
        <v>72</v>
      </c>
      <c r="E28" s="23" t="s">
        <v>130</v>
      </c>
      <c r="F28" s="23" t="s">
        <v>131</v>
      </c>
      <c r="G28" s="23" t="s">
        <v>50</v>
      </c>
      <c r="H28" s="23" t="s">
        <v>132</v>
      </c>
      <c r="I28" s="47">
        <v>189.701057</v>
      </c>
      <c r="J28" s="47">
        <v>189.701057</v>
      </c>
      <c r="K28" s="48"/>
      <c r="L28" s="48"/>
      <c r="M28" s="48"/>
      <c r="N28" s="47">
        <v>189.701057</v>
      </c>
      <c r="O28" s="48"/>
      <c r="P28" s="48" t="s">
        <v>27</v>
      </c>
      <c r="Q28" s="23" t="s">
        <v>133</v>
      </c>
      <c r="R28" s="54" t="s">
        <v>134</v>
      </c>
    </row>
  </sheetData>
  <sheetProtection/>
  <mergeCells count="27">
    <mergeCell ref="B1:C1"/>
    <mergeCell ref="B2:R2"/>
    <mergeCell ref="D3:E3"/>
    <mergeCell ref="I3:O3"/>
    <mergeCell ref="J4:N4"/>
    <mergeCell ref="B6:G6"/>
    <mergeCell ref="B7:F7"/>
    <mergeCell ref="B8:F8"/>
    <mergeCell ref="B12:F12"/>
    <mergeCell ref="B15:F15"/>
    <mergeCell ref="B16:F16"/>
    <mergeCell ref="B21:F21"/>
    <mergeCell ref="B22:F22"/>
    <mergeCell ref="B27:F27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printOptions/>
  <pageMargins left="0.5118055555555555" right="0.3541666666666667" top="0.4722222222222222" bottom="0.5506944444444445" header="0.5" footer="0.3541666666666667"/>
  <pageSetup firstPageNumber="5" useFirstPageNumber="1" fitToHeight="0" fitToWidth="1" horizontalDpi="600" verticalDpi="600" orientation="landscape" paperSize="9" scale="75"/>
  <headerFooter>
    <oddFooter>&amp;C&amp;12&amp;P</oddFooter>
  </headerFooter>
  <ignoredErrors>
    <ignoredError sqref="I12:M12 I8:M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现在进行时</cp:lastModifiedBy>
  <cp:lastPrinted>2018-01-16T08:19:12Z</cp:lastPrinted>
  <dcterms:created xsi:type="dcterms:W3CDTF">2017-08-15T01:24:15Z</dcterms:created>
  <dcterms:modified xsi:type="dcterms:W3CDTF">2021-01-18T02:44:51Z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