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 activeTab="1"/>
  </bookViews>
  <sheets>
    <sheet name="汇总表" sheetId="2" r:id="rId1"/>
    <sheet name="明细表" sheetId="1" r:id="rId2"/>
  </sheets>
  <externalReferences>
    <externalReference r:id="rId3"/>
  </externalReferences>
  <definedNames>
    <definedName name="_xlnm._FilterDatabase" localSheetId="1" hidden="1">明细表!$5:$35</definedName>
    <definedName name="_xlnm.Print_Titles" localSheetId="1">明细表!$1:$5</definedName>
    <definedName name="_xlnm.Print_Titles" localSheetId="0">汇总表!$1:$4</definedName>
  </definedNames>
  <calcPr calcId="144525"/>
</workbook>
</file>

<file path=xl/sharedStrings.xml><?xml version="1.0" encoding="utf-8"?>
<sst xmlns="http://schemas.openxmlformats.org/spreadsheetml/2006/main" count="322" uniqueCount="188">
  <si>
    <t>附件1</t>
  </si>
  <si>
    <t>吴堡县2020年涉农整合财政扶贫资金项目计划调整汇总表</t>
  </si>
  <si>
    <t>项目主管部门</t>
  </si>
  <si>
    <t>项目类型</t>
  </si>
  <si>
    <t>结余</t>
  </si>
  <si>
    <t>本次下达</t>
  </si>
  <si>
    <t>项目个数</t>
  </si>
  <si>
    <t>资金合计</t>
  </si>
  <si>
    <t>中央专项资金（榆政财农发〔2019〕151号）</t>
  </si>
  <si>
    <t>县级整合资金（吴政财预发〔2020〕17号）</t>
  </si>
  <si>
    <t>备注</t>
  </si>
  <si>
    <t>农业农村局</t>
  </si>
  <si>
    <t>总计</t>
  </si>
  <si>
    <t>吴政财预发〔2019〕570号中结余1171.995万元（吴脱贫发〔2020〕26号1171.995万元中重新安排744.86万元，本次重新安排427.135万元），吴政财预发〔2020〕164号中结余36.95万元（吴脱贫发〔2020〕26号中全部重新安排）。</t>
  </si>
  <si>
    <t>从吴政财预发〔2019〕570号中（畜牧产业）村集体经济结余403.62万元中支232.035万元，（畜牧产业）小型配套基础设施230.3万元中结余123.1万元中支123.1万元，柏树坪产业基地黄花菜加工厂建设结余49万元中支49万元，产业基地建设结余23万元中支23万元</t>
  </si>
  <si>
    <t>种植业（个户）</t>
  </si>
  <si>
    <t>从吴政财预发〔2019〕570号（畜牧产业）村集体经济450.62万元中结余403.62万元中支1万元</t>
  </si>
  <si>
    <t>（农业产业）村集体经济项目</t>
  </si>
  <si>
    <t>吴政财预发〔2019〕570号（农业产业）村集体经济1160.05万元中结余573.275万元，吴政财预发〔2020〕164号村集体经济（农业产业）147.15万元中结余1.95万元。（吴脱贫发〔2020〕26号全部重新安排）</t>
  </si>
  <si>
    <t>从吴政财预发〔2019〕570号（畜牧产业）村集体经济450.62万元中结余403.62万元中支66.33万元</t>
  </si>
  <si>
    <t>（畜牧产业）村集体经济项目</t>
  </si>
  <si>
    <t>吴政财预发〔2019〕570号（畜牧产业）村集体经济450.62万元中结余403.62万元（吴脱贫发〔2020〕26号中重新安排171.585万元，本次重新安排232.035万元）</t>
  </si>
  <si>
    <t>从吴政财预发〔2019〕570号（畜牧产业）村集体经济450.62万元中结余403.62万元中支100万元</t>
  </si>
  <si>
    <t>柏树坪产业基地黄花菜加工厂建设项目</t>
  </si>
  <si>
    <t>吴政财预发〔2019〕570号柏树坪产业基地黄花菜加工厂建设49万元中结余（本次重新安排49万元）</t>
  </si>
  <si>
    <t>产业基地建设</t>
  </si>
  <si>
    <t>吴政财预发〔2019〕570号产业基地建设23万元中结余（本次重新安排23万元）</t>
  </si>
  <si>
    <t>（畜牧产业）小型配套基础设施项目</t>
  </si>
  <si>
    <t>吴政财预发〔2019〕570号（畜牧产业）小型配套基础设施230.3万元中结余123.1万元（本次重新安排123.1万元）</t>
  </si>
  <si>
    <t>新型经营主体</t>
  </si>
  <si>
    <t>吴政财预发〔2020〕164号新型经营主体35万元中结余（吴脱贫发〔2020〕26号全部重新安排）</t>
  </si>
  <si>
    <t>村集体项目联村共建自动化猪场工程</t>
  </si>
  <si>
    <t>从吴政财预发〔2019〕570号（畜牧产业）村集体经济450.62万元中结余403.62万元中支64.705万元、（畜牧产业）小型配套基础设施230.3万元中结余123.1万元中支25.095万元</t>
  </si>
  <si>
    <t>（农业产业）小型配套基础设施项目</t>
  </si>
  <si>
    <t>从吴政财预发〔2019〕570号柏树坪产业基地黄花菜加工厂建设结余49万元中支49万元、产业基地建设结余23万元中支23万元、（畜牧产业）小型配套基础设施230.3万元中结余123.1万元中支98.005万元</t>
  </si>
  <si>
    <t>附件2</t>
  </si>
  <si>
    <t>吴堡县2020年涉农整合财政扶贫资金项目计划明细表</t>
  </si>
  <si>
    <t>序号</t>
  </si>
  <si>
    <t>项目
类别</t>
  </si>
  <si>
    <t>项目名称</t>
  </si>
  <si>
    <t>实施地点</t>
  </si>
  <si>
    <t>建设内容</t>
  </si>
  <si>
    <t>建设
期限</t>
  </si>
  <si>
    <t>预期效益</t>
  </si>
  <si>
    <t>资金投入（万元）</t>
  </si>
  <si>
    <t>项目主管单位</t>
  </si>
  <si>
    <t>财政资金支持环节</t>
  </si>
  <si>
    <t>镇/办</t>
  </si>
  <si>
    <t>村/社区</t>
  </si>
  <si>
    <t>计划资金</t>
  </si>
  <si>
    <t>已下达资金</t>
  </si>
  <si>
    <t>本次下达资金</t>
  </si>
  <si>
    <t>专项资金</t>
  </si>
  <si>
    <t>整合资金</t>
  </si>
  <si>
    <t>其他资金（万元）</t>
  </si>
  <si>
    <t>中央</t>
  </si>
  <si>
    <t>省级</t>
  </si>
  <si>
    <t>市级</t>
  </si>
  <si>
    <t>县级</t>
  </si>
  <si>
    <t>产业发展类</t>
  </si>
  <si>
    <t>郭家沟镇种植业（个户）</t>
  </si>
  <si>
    <t>郭家沟镇</t>
  </si>
  <si>
    <t>小杂粮1051亩，补助200元/亩；红葱24亩，补助500元/亩；扎蒙22.5亩，补助1500元/亩；油料作物105亩，补助200元/亩。直补到户，户均增收500元/亩</t>
  </si>
  <si>
    <t>2020年3月-2020年10月</t>
  </si>
  <si>
    <t>受益
贫困户245户642人，户均增收500元/亩</t>
  </si>
  <si>
    <t>全额投资，小杂粮、红葱、扎蒙、油料作物、验收合格后通过一卡通直补到户。</t>
  </si>
  <si>
    <t>2020年寇家塬镇慕家塬村（种植业）村集体经济项目</t>
  </si>
  <si>
    <t>寇家塬镇</t>
  </si>
  <si>
    <t>慕家塬村</t>
  </si>
  <si>
    <t>慕家塬村村集体产业2017年栽植山地苹果200亩第四轮补助200*500=10万元，2018年栽植175亩第三轮补助175*500=8.75万元，栽植费按10:6:5:5:5的比例分五年兑付，验收合格后直补到村集体，预计户均增收约600元/亩。</t>
  </si>
  <si>
    <t>受益贫困户73户176人，通过吸纳贫困户劳动务工，流转贫困户土地，财政资金折股量化等方式，贫困户均增收约600元/亩</t>
  </si>
  <si>
    <t>全额投资，慕家塬村村集体产业2017年栽植山地苹果，验收合格后直补到村集体。</t>
  </si>
  <si>
    <t>从吴政财预发〔2019〕570号（畜牧产业）村集体经济450.62万元中结余403.62万元中支7.5万元</t>
  </si>
  <si>
    <t>2020年寇家塬镇田家塬村（种植业）村集体经济项目</t>
  </si>
  <si>
    <t>田家塬村</t>
  </si>
  <si>
    <t>田家塬村村集体产业2019年新栽山地苹果145亩第二轮补助145*600=8.7万元，栽植费按10:6:5:5:5的比例分五年兑付，验收合格后直补到村集体，预计户均增收约600元/亩。</t>
  </si>
  <si>
    <t>受益贫困户64户146人，通过吸纳贫困户劳动务工，流转贫困户土地，财政资金折股量化等方式，贫困户均增收约600元/亩</t>
  </si>
  <si>
    <t>全额投资，田家塬村村集体产业2019年新栽山地苹果，验收合格后直补到村集体。</t>
  </si>
  <si>
    <t>从吴政财预发〔2019〕570号（畜牧产业）村集体经济450.62万元中结余403.62万元中支4.35万元</t>
  </si>
  <si>
    <t>2020年郭家沟镇郭家沟村（种植业）村集体经济项目</t>
  </si>
  <si>
    <t>郭家沟村</t>
  </si>
  <si>
    <t>郭家沟村村集体产业2017年栽植山地苹果185亩第四轮补助185*500=9.25万元，2018年栽植44亩第三轮补助44*500=2.2万元，栽植费按10:6:5:5:5的比例分五年兑付，验收合格后直补到村集体，预计户均增收约600元/亩。</t>
  </si>
  <si>
    <t>受益贫困户25户62人，通过吸纳贫困户劳动务工，流转贫困户土地，财政资金折股量化等方式，贫困户均增收约600元/亩</t>
  </si>
  <si>
    <t>全额投资，郭家沟村村集体产业2017年栽植山地苹果，验收合格后直补到村集体。</t>
  </si>
  <si>
    <t>从吴政财预发〔2019〕570号（畜牧产业）村集体经济450.62万元中结余403.62万元中支4.58万元</t>
  </si>
  <si>
    <t>2020年辛家沟镇深砭墕村（种植业）村集体经济项目</t>
  </si>
  <si>
    <t>辛家沟镇</t>
  </si>
  <si>
    <t>深砭墕村</t>
  </si>
  <si>
    <t>深砭墕村村集体产业2017年栽植山地苹果169亩第四轮补助169*500=8.45万元，栽植费按10:6:5:5:5的比例分五年兑付，验收合格后直补到村集体，预计户均增收约600元/亩。</t>
  </si>
  <si>
    <t>受益贫困户45户99人，通过吸纳贫困户劳动务工，流转贫困户土地，财政资金折股量化等方式，贫困户均增收约600元/亩</t>
  </si>
  <si>
    <t>全额投资，深砭墕村村集体产业2017年栽植山地苹果，验收合格后直补到村集体。</t>
  </si>
  <si>
    <t>从吴政财预发〔2019〕570号（畜牧产业）村集体经济450.62万元中结余403.62万元中支3.38万元</t>
  </si>
  <si>
    <t>2020年辛家沟镇辛家沟村（种植业）村集体经济项目</t>
  </si>
  <si>
    <t>辛家沟村</t>
  </si>
  <si>
    <t>辛家沟村村集体产业2018年栽植山地苹果162亩第三轮补助162*500=8.1万元，栽植费按10:6:5:5:5的比例分五年兑付，验收合格后直补到村集体，预计户均增收约600元/亩。</t>
  </si>
  <si>
    <t>受益贫困户73户166人，通过吸纳贫困户劳动务工，流转贫困户土地，财政资金折股量化等方式，贫困户均增收约600元/亩</t>
  </si>
  <si>
    <t>全额投资，辛家沟村村集体产业2018年栽植山地苹果，验收合格后直补到村集体。</t>
  </si>
  <si>
    <t>从吴政财预发〔2019〕570号（畜牧产业）村集体经济450.62万元中结余403.62万元中支3.24万元</t>
  </si>
  <si>
    <t>2020年辛家沟镇贾家山村（种植业）村集体经济项目</t>
  </si>
  <si>
    <t>贾家山村</t>
  </si>
  <si>
    <t>贾家山村村集体产业2018年栽植山地苹果112亩第三轮补助112*500=5.6万元，栽植费按10:6:5:5:5的比例分五年兑付，验收合格后直补到村集体，预计户均增收约600元/亩。</t>
  </si>
  <si>
    <t>受益贫困户88户177人，通过吸纳贫困户劳动务工，流转贫困户土地，财政资金折股量化等方式，贫困户均增收约600元/亩</t>
  </si>
  <si>
    <t>全额投资，贾家山村村集体产业2018年栽植山地苹果，验收合格后直补到村集体。</t>
  </si>
  <si>
    <t>从吴政财预发〔2019〕570号（畜牧产业）村集体经济450.62万元中结余403.62万元中支2.24万元</t>
  </si>
  <si>
    <t>贾家山村村集体产业2019年新栽山地苹果398亩第二轮补助398*600=23.88万元，栽植费按10:6:5:5:5的比例分五年兑付，验收合格后直补到村集体，预计户均增收约600元/亩。</t>
  </si>
  <si>
    <t>全额投资，贾家山村村集体产业2019年新栽山地苹果，验收合格后直补到村集体。</t>
  </si>
  <si>
    <t>从吴政财预发〔2019〕570号（畜牧产业）村集体经济450.62万元中结余403.62万元中支11.94万元</t>
  </si>
  <si>
    <t>2020年辛家沟镇霍家山村（种植业）村集体经济项目</t>
  </si>
  <si>
    <t>霍家山村</t>
  </si>
  <si>
    <t>霍家山村村集体产业2018年栽植山地苹果374亩：169亩第三轮补助169*500=8.45万元205亩第四轮补助205*500=10.25，栽植费按10:6:5:5:5的比例分五年兑付，验收合格后直补到村集体，预计户均增收约600元/亩。</t>
  </si>
  <si>
    <t>受益贫困户40户68人，通过吸纳贫困户劳动务工，流转贫困户土地，财政资金折股量化等方式，贫困户均增收约600元/亩</t>
  </si>
  <si>
    <t>全额投资，霍家山村村集体产业2018年栽植山地苹果，验收合格后直补到村集体。</t>
  </si>
  <si>
    <t>从吴政财预发〔2019〕570号（畜牧产业）村集体经济450.62万元中结余403.62万元中支7.48万元</t>
  </si>
  <si>
    <t>霍家山村村集体产业218年栽植青梨200亩第三轮补助200*500=10万元，栽植费按10:6:5的比例分三年兑付，验收合格后直补到村集体，预计户均增收约600元/亩。</t>
  </si>
  <si>
    <t>全额投资，霍家山村村集体产业218年栽植青梨，验收合格后直补到村集体。</t>
  </si>
  <si>
    <t>从吴政财预发〔2019〕570号（畜牧产业）村集体经济450.62万元中结余403.62万元中支4万元</t>
  </si>
  <si>
    <t>2020年岔上镇大枣湾村（种植业）村集体经济项目</t>
  </si>
  <si>
    <t>岔上镇</t>
  </si>
  <si>
    <t>大枣湾村</t>
  </si>
  <si>
    <t>大枣湾村村集体产业2019年新栽山地苹果368亩第二轮补助368亩*600元=22.08万元栽植费按10:6:5:5:5的比例分五年兑付，验收合格后直补到村集体，预计户均增收约600元/亩。</t>
  </si>
  <si>
    <t>受益贫困户112户245人，通过吸纳贫困户劳动务工，流转贫困户土地，财政资金折股量化等方式，贫困户均增收约600元/亩</t>
  </si>
  <si>
    <t>全额投资，大枣湾村村集体产业2019年新栽山地苹果，验收合格后直补到村集体。</t>
  </si>
  <si>
    <t>从吴政财预发〔2019〕570号（畜牧产业）村集体经济450.62万元中结余403.62万元中支11.04万元</t>
  </si>
  <si>
    <t>2020年岔上镇前畔村（种植业）村集体经济项目</t>
  </si>
  <si>
    <t>前畔村</t>
  </si>
  <si>
    <t>前畔村村集体产业2017年栽植210亩山地苹果第四轮补助210*500元=10.5万元，2018年栽植山地苹果98亩第三轮补助98*500=4.9万元，栽植费按10:6:5:5:5的比例分五年兑付，验收合格后直补到村集体，预计户均增收约600元/亩。</t>
  </si>
  <si>
    <t>受益贫困户481户1400人，通过吸纳贫困户劳动务工，流转贫困户土地，财政资金折股量化等方式，贫困户均增收约600元/亩</t>
  </si>
  <si>
    <t>全额投资，前畔村村集体产业2017年栽植山地苹果，验收合格后直补到村集体。</t>
  </si>
  <si>
    <t>从吴政财预发〔2019〕570号（畜牧产业）村集体经济450.62万元中结余403.62万元中支6.16万元</t>
  </si>
  <si>
    <t>2020年张家山镇辛庄村（种植业）村集体经济项目</t>
  </si>
  <si>
    <t>张家山镇</t>
  </si>
  <si>
    <t>辛庄村</t>
  </si>
  <si>
    <t>辛庄村村集体产业2019年葡萄种植14亩，第二轮补助14*600=0.84万元，栽植费按10:6:5的比例分三年兑付，验收合格后直补到村集体，预计户均增收约600元/亩。</t>
  </si>
  <si>
    <t>受益贫困户106户230人，通过吸纳贫困户劳动务工，流转贫困户土地，财政资金折股量化等方式，贫困户均增收约600元/亩</t>
  </si>
  <si>
    <t>全额投资，辛庄村村集体产业2019年葡萄种植，验收合格后直补到村集体。</t>
  </si>
  <si>
    <t>从吴政财预发〔2019〕570号（畜牧产业）村集体经济450.62万元中结余403.62万元中支0.42万元</t>
  </si>
  <si>
    <t>岔上镇丁家畔村猪场村集体经济（畜牧产业）项目</t>
  </si>
  <si>
    <t>丁家畔村</t>
  </si>
  <si>
    <t>自动化养猪场，饲养猪1000头，圈舍（含自动化设备）1250平方米，饲料库120平方米，畜禽粪污清粪设备1台，隔离厂房100平方米</t>
  </si>
  <si>
    <t>2020年3月-2020年12月</t>
  </si>
  <si>
    <t>带动贫困户122户283人，预计收益24.4万元，户均增收2000元。</t>
  </si>
  <si>
    <t>全额投资，自动化养猪场，饲养猪，圈舍（含自动化设备），饲料库，畜禽粪污清粪设备，隔离厂房</t>
  </si>
  <si>
    <t>宋家川街道办</t>
  </si>
  <si>
    <t>达连坡中心村</t>
  </si>
  <si>
    <t>4村联建自动化猪场（康家塔社区、任家沟村、前王家山村、白家山中心村）自动化养猪场，饲养猪1000头，圈舍（含自动化设备）1250平方米，饲料库120平方米，畜禽粪污清粪设备1台，隔离厂房100平方米</t>
  </si>
  <si>
    <t>项目带动宋家川街道办辖区内4个集体经济村组织增收，带动贫困户192户404人</t>
  </si>
  <si>
    <t>联建自动化猪场圈舍及配套设施等</t>
  </si>
  <si>
    <t>从吴政财预发〔2019〕570号（畜牧产业）村集体经济450.62万元中结余403.62万元中支14万元</t>
  </si>
  <si>
    <t>4村联建自动化猪场（霍家沟村、景家沟村、老庄村、宋家坡村）自动化养猪场，饲养猪1000头，圈舍（含自动化设备）1250平方米，饲料库120平方米，畜禽粪污清粪设备1台，隔离厂房100平方米</t>
  </si>
  <si>
    <t>项目带动辛家沟镇镇辖区内4个集体经济村组织增收，带动贫困户230户525人</t>
  </si>
  <si>
    <t>高家塄村</t>
  </si>
  <si>
    <t>4村联建自动化猪场（张家山村、晓寺则村、宽马家石村、白洛现村）自动化养猪场，饲养猪1000头，圈舍（含自动化设备）1250平方米，饲料库120平方米，畜禽粪污清粪设备1台，隔离厂房100平方米</t>
  </si>
  <si>
    <t>项目带动张家山镇辖区内4个集体经济村组织增收，带动贫困户346户832人</t>
  </si>
  <si>
    <t>山头村</t>
  </si>
  <si>
    <t>4村联建自动化猪场（小塔则村、上候家焉村、王家梁村、钻天咀村）自动化养猪场，饲养猪1000头，圈舍（含自动化设备）1250平方米，饲料库120平方米，畜禽粪污清粪设备1台，隔离厂房100平方米</t>
  </si>
  <si>
    <t>项目带动郭家沟镇辖区内4个集体经济村组织增收，带动贫困户167户344人。</t>
  </si>
  <si>
    <t>李家沟村</t>
  </si>
  <si>
    <t>5村联建自动化猪场（寇家塬村、马跑泉村、安家山村、李家沟村、后山村）自动化养猪场，饲养猪1000头，圈舍（含自动化设备）1250平方米，饲料库120平方米，畜禽粪污清粪设备1台，隔离厂房100平方米</t>
  </si>
  <si>
    <t>项目带动寇家塬镇辖区内5个集体经济村组织增收，带动贫困户337户694人</t>
  </si>
  <si>
    <t>从吴政财预发〔2019〕570号（畜牧产业）小型配套基础设施230.3万元中结余123.1万元中支11.095万元从吴政财预发〔2019〕570号（畜牧产业）村集体经济450.62万元中结余403.62万元中支8.705万元</t>
  </si>
  <si>
    <t>崖窑上村</t>
  </si>
  <si>
    <t>4村联建自动化猪场（岔上村、木家沟村、崖窑上村、高尚焉村）自动化养猪场，饲养猪1000头，圈舍（含自动化设备）1250平方米，饲料库120平方米，畜禽粪污清粪设备1台，隔离厂房100平方米</t>
  </si>
  <si>
    <t>项目带动岔上镇镇辖区内4个集体经济村组织增收，带动贫困户226户513人</t>
  </si>
  <si>
    <t>从吴政财预发〔2019〕570号（畜牧产业）小型配套基础设施230.3万元中结余123.1万元中支14万元</t>
  </si>
  <si>
    <t>产业小型配套基础设施项目</t>
  </si>
  <si>
    <t>辛家沟镇贾家山村（呼家渠小组）山地苹果配套项目</t>
  </si>
  <si>
    <t>贾家山村（呼家渠小组）</t>
  </si>
  <si>
    <t>贾家山村（呼家渠小组）（山地苹果）砖铺产业道路2.5千米，宽3.5米；水毁工程土方3200m³</t>
  </si>
  <si>
    <t>受益贫困户88户177人，解决生产困难，吸纳贫困户劳动务工，增加收入</t>
  </si>
  <si>
    <t>全额投资，贾家山村（呼家渠小组）（山地苹果）砖铺产业道路；水毁工程土方</t>
  </si>
  <si>
    <t>从吴政财预发〔2019〕570号柏树坪产业基地黄花菜加工厂建设49万元结余中支49万元
从吴政财预发〔2019〕570号产业基地建设23万元中支11万元</t>
  </si>
  <si>
    <t>郭家沟镇上候家焉村挂面厂配套项目</t>
  </si>
  <si>
    <t>上候家焉村</t>
  </si>
  <si>
    <t>上候家焉村挂面厂配套新建变压器一台</t>
  </si>
  <si>
    <t>受益贫困户35户77人，增加产品有机质含量，提高产品内在品质，带动贫困户劳动务工，增加收入</t>
  </si>
  <si>
    <t>全额投资，上候家焉村挂面厂配套新建变压器一台</t>
  </si>
  <si>
    <t>从吴政财预发〔2019〕570号产业基地建设23万元中支12万元
从吴政财预发〔2019〕570号（畜牧产业）小型配套基础设施230.3万元中结余123.1万元中支18万元</t>
  </si>
  <si>
    <t>寇家塬镇东庄村艾草配套项目</t>
  </si>
  <si>
    <t>东庄村</t>
  </si>
  <si>
    <t>东庄村（艾草配套）基地配套挖基础土方9600m³、土方回填650m³、路基平整8000㎡、砖铺路面7000㎡、挖一般土方720m³、蓄水井3座、塑料管2000米、塑料管UPVC、PVC、PP-C等2000米、简易移动潜水泵1台、砖基础19.56立方米、圈梁8.55m³、混凝土平板12.6立方米、现浇混凝土钢筋0.75t、现浇混凝土1.675t、实心砖墙43.4m³、墙面一般抹灰186.78㎡等</t>
  </si>
  <si>
    <t>受益贫困户73户169人，增加产品有机质含量，提高产品内在品质，带动贫困户劳动务工，增加收入</t>
  </si>
  <si>
    <t>从吴政财预发〔2019〕570号（畜牧产业）小型配套基础设施230.3万元中结余123.1万元中支40万元</t>
  </si>
  <si>
    <t>张家山镇高家庄村艾草配套项目</t>
  </si>
  <si>
    <t>高家庄村</t>
  </si>
  <si>
    <t>高家庄村（艾草500亩）配套：引水设施1套，蓄水池4座，每座50m³；水源井3口，电路改造，修建晾晒场3处，喷灌设施等</t>
  </si>
  <si>
    <t>受益贫困户106户230人，增加产品有机质含量，提高产品内在品质，带动贫困户劳动务工，增加收入</t>
  </si>
  <si>
    <t>全额投资，高家庄村（艾草）配套：引水设施，蓄水池，每座；水源井，电路改造，修建晾晒场，喷灌设施等</t>
  </si>
  <si>
    <t>从吴政财预发〔2019〕570号（畜牧产业）小型配套基础设施230.3万元中结余123.1万元中支40.005万元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</si>
</sst>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0_ "/>
    <numFmt numFmtId="178" formatCode="0.000_ "/>
  </numFmts>
  <fonts count="3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Times New Roman"/>
      <charset val="0"/>
    </font>
    <font>
      <b/>
      <sz val="14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0"/>
      <scheme val="minor"/>
    </font>
    <font>
      <sz val="10"/>
      <name val="宋体"/>
      <charset val="134"/>
    </font>
    <font>
      <sz val="10"/>
      <name val="Times New Roman"/>
      <charset val="0"/>
    </font>
    <font>
      <b/>
      <sz val="10"/>
      <name val="宋体"/>
      <charset val="134"/>
    </font>
    <font>
      <b/>
      <sz val="10"/>
      <color indexed="8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Arial"/>
      <charset val="134"/>
    </font>
    <font>
      <b/>
      <sz val="10"/>
      <name val="Arial"/>
      <charset val="134"/>
    </font>
    <font>
      <b/>
      <sz val="18"/>
      <name val="方正小标宋简体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9" fillId="16" borderId="14" applyNumberFormat="0" applyAlignment="0" applyProtection="0">
      <alignment vertical="center"/>
    </xf>
    <xf numFmtId="0" fontId="31" fillId="16" borderId="11" applyNumberFormat="0" applyAlignment="0" applyProtection="0">
      <alignment vertical="center"/>
    </xf>
    <xf numFmtId="0" fontId="33" fillId="17" borderId="15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1" fillId="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2" applyFont="1" applyFill="1" applyBorder="1" applyAlignment="1">
      <alignment horizontal="center" vertical="center" wrapText="1"/>
    </xf>
    <xf numFmtId="0" fontId="3" fillId="0" borderId="1" xfId="45" applyNumberFormat="1" applyFont="1" applyFill="1" applyBorder="1" applyAlignment="1">
      <alignment horizontal="center" vertical="center" wrapText="1"/>
    </xf>
    <xf numFmtId="0" fontId="3" fillId="0" borderId="1" xfId="51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41" applyNumberFormat="1" applyFont="1" applyFill="1" applyBorder="1" applyAlignment="1">
      <alignment horizontal="center" vertical="center" wrapText="1"/>
    </xf>
    <xf numFmtId="0" fontId="3" fillId="0" borderId="1" xfId="4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177" fontId="8" fillId="0" borderId="6" xfId="0" applyNumberFormat="1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8" fillId="0" borderId="7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77" fontId="8" fillId="0" borderId="3" xfId="0" applyNumberFormat="1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7" fontId="16" fillId="0" borderId="0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178" fontId="13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常规 2 2 5" xf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结余"/>
      <sheetName val="调整"/>
    </sheetNames>
    <sheetDataSet>
      <sheetData sheetId="0"/>
      <sheetData sheetId="1">
        <row r="6">
          <cell r="U6">
            <v>1208.945</v>
          </cell>
        </row>
        <row r="7">
          <cell r="U7">
            <v>575.225</v>
          </cell>
        </row>
        <row r="25">
          <cell r="U25">
            <v>403.62</v>
          </cell>
        </row>
        <row r="32">
          <cell r="U32">
            <v>49</v>
          </cell>
        </row>
        <row r="39">
          <cell r="U39">
            <v>23</v>
          </cell>
        </row>
        <row r="42">
          <cell r="U42">
            <v>123.1</v>
          </cell>
        </row>
        <row r="49">
          <cell r="U49">
            <v>35</v>
          </cell>
        </row>
      </sheetData>
      <sheetData sheetId="2">
        <row r="7">
          <cell r="K7">
            <v>1</v>
          </cell>
          <cell r="L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workbookViewId="0">
      <selection activeCell="D4" sqref="A1:L14"/>
    </sheetView>
  </sheetViews>
  <sheetFormatPr defaultColWidth="9" defaultRowHeight="13.5"/>
  <cols>
    <col min="1" max="1" width="8.25" style="60" customWidth="1"/>
    <col min="2" max="2" width="11.125" style="60" customWidth="1"/>
    <col min="3" max="3" width="5.44166666666667" style="61" customWidth="1"/>
    <col min="4" max="4" width="6.75" style="61" customWidth="1"/>
    <col min="5" max="5" width="9.5" style="59" customWidth="1"/>
    <col min="6" max="6" width="10.625" style="59" customWidth="1"/>
    <col min="7" max="7" width="10.125" style="62" customWidth="1"/>
    <col min="8" max="8" width="4.625" style="63" customWidth="1"/>
    <col min="9" max="9" width="6.375" style="64" customWidth="1"/>
    <col min="10" max="10" width="8.75" style="62" customWidth="1"/>
    <col min="11" max="11" width="4" style="65" customWidth="1"/>
    <col min="12" max="12" width="11.875" style="59" customWidth="1"/>
    <col min="13" max="16384" width="9" style="59"/>
  </cols>
  <sheetData>
    <row r="1" s="59" customFormat="1" ht="24" customHeight="1" spans="1:11">
      <c r="A1" s="66" t="s">
        <v>0</v>
      </c>
      <c r="B1" s="67"/>
      <c r="C1" s="68"/>
      <c r="D1" s="68"/>
      <c r="E1" s="67"/>
      <c r="F1" s="67"/>
      <c r="G1" s="67"/>
      <c r="H1" s="69"/>
      <c r="I1" s="68"/>
      <c r="J1" s="67"/>
      <c r="K1" s="80"/>
    </row>
    <row r="2" s="59" customFormat="1" ht="33" customHeight="1" spans="1:12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="59" customFormat="1" ht="25" customHeight="1" spans="1:12">
      <c r="A3" s="71" t="s">
        <v>2</v>
      </c>
      <c r="B3" s="72" t="s">
        <v>3</v>
      </c>
      <c r="C3" s="72" t="s">
        <v>4</v>
      </c>
      <c r="D3" s="72"/>
      <c r="E3" s="72"/>
      <c r="F3" s="72"/>
      <c r="G3" s="72"/>
      <c r="H3" s="73" t="s">
        <v>5</v>
      </c>
      <c r="I3" s="73"/>
      <c r="J3" s="73"/>
      <c r="K3" s="73"/>
      <c r="L3" s="73"/>
    </row>
    <row r="4" s="59" customFormat="1" ht="232" customHeight="1" spans="1:12">
      <c r="A4" s="71"/>
      <c r="B4" s="72"/>
      <c r="C4" s="72" t="s">
        <v>6</v>
      </c>
      <c r="D4" s="72" t="s">
        <v>7</v>
      </c>
      <c r="E4" s="72" t="s">
        <v>8</v>
      </c>
      <c r="F4" s="72" t="s">
        <v>9</v>
      </c>
      <c r="G4" s="72" t="s">
        <v>10</v>
      </c>
      <c r="H4" s="73" t="s">
        <v>6</v>
      </c>
      <c r="I4" s="72" t="s">
        <v>7</v>
      </c>
      <c r="J4" s="72" t="s">
        <v>8</v>
      </c>
      <c r="K4" s="72" t="s">
        <v>9</v>
      </c>
      <c r="L4" s="81" t="s">
        <v>10</v>
      </c>
    </row>
    <row r="5" s="59" customFormat="1" ht="288" customHeight="1" spans="1:12">
      <c r="A5" s="74" t="s">
        <v>11</v>
      </c>
      <c r="B5" s="56" t="s">
        <v>12</v>
      </c>
      <c r="C5" s="75">
        <f>SUM(C6:C14)</f>
        <v>48</v>
      </c>
      <c r="D5" s="75">
        <f>[1]结余!U6</f>
        <v>1208.945</v>
      </c>
      <c r="E5" s="75">
        <v>1171.995</v>
      </c>
      <c r="F5" s="75">
        <v>36.95</v>
      </c>
      <c r="G5" s="12" t="s">
        <v>13</v>
      </c>
      <c r="H5" s="75">
        <f t="shared" ref="H5:J5" si="0">SUM(H6:H14)</f>
        <v>24</v>
      </c>
      <c r="I5" s="75">
        <f t="shared" si="0"/>
        <v>427.135</v>
      </c>
      <c r="J5" s="75">
        <f t="shared" si="0"/>
        <v>427.135</v>
      </c>
      <c r="K5" s="75"/>
      <c r="L5" s="12" t="s">
        <v>14</v>
      </c>
    </row>
    <row r="6" s="59" customFormat="1" ht="69" customHeight="1" spans="1:12">
      <c r="A6" s="76"/>
      <c r="B6" s="56" t="s">
        <v>15</v>
      </c>
      <c r="C6" s="75"/>
      <c r="D6" s="75"/>
      <c r="E6" s="75"/>
      <c r="F6" s="75"/>
      <c r="G6" s="77"/>
      <c r="H6" s="75">
        <v>1</v>
      </c>
      <c r="I6" s="50">
        <f>[1]调整!K7</f>
        <v>1</v>
      </c>
      <c r="J6" s="50">
        <f>[1]调整!L7</f>
        <v>1</v>
      </c>
      <c r="K6" s="50"/>
      <c r="L6" s="15" t="s">
        <v>16</v>
      </c>
    </row>
    <row r="7" s="59" customFormat="1" ht="252" customHeight="1" spans="1:12">
      <c r="A7" s="78"/>
      <c r="B7" s="56" t="s">
        <v>17</v>
      </c>
      <c r="C7" s="75">
        <v>17</v>
      </c>
      <c r="D7" s="50">
        <f>[1]结余!U7</f>
        <v>575.225</v>
      </c>
      <c r="E7" s="50">
        <v>573.275</v>
      </c>
      <c r="F7" s="50">
        <v>1.95</v>
      </c>
      <c r="G7" s="12" t="s">
        <v>18</v>
      </c>
      <c r="H7" s="75">
        <v>12</v>
      </c>
      <c r="I7" s="50">
        <v>66.33</v>
      </c>
      <c r="J7" s="50">
        <v>66.33</v>
      </c>
      <c r="K7" s="50"/>
      <c r="L7" s="15" t="s">
        <v>19</v>
      </c>
    </row>
    <row r="8" s="59" customFormat="1" ht="195" customHeight="1" spans="1:12">
      <c r="A8" s="74" t="s">
        <v>11</v>
      </c>
      <c r="B8" s="56" t="s">
        <v>20</v>
      </c>
      <c r="C8" s="75">
        <v>6</v>
      </c>
      <c r="D8" s="50">
        <f>[1]结余!U25</f>
        <v>403.62</v>
      </c>
      <c r="E8" s="50">
        <v>403.62</v>
      </c>
      <c r="F8" s="50"/>
      <c r="G8" s="58" t="s">
        <v>21</v>
      </c>
      <c r="H8" s="75">
        <v>1</v>
      </c>
      <c r="I8" s="50">
        <v>100</v>
      </c>
      <c r="J8" s="50">
        <v>100</v>
      </c>
      <c r="K8" s="50"/>
      <c r="L8" s="15" t="s">
        <v>22</v>
      </c>
    </row>
    <row r="9" s="59" customFormat="1" ht="137" customHeight="1" spans="1:12">
      <c r="A9" s="76"/>
      <c r="B9" s="56" t="s">
        <v>23</v>
      </c>
      <c r="C9" s="75">
        <v>6</v>
      </c>
      <c r="D9" s="50">
        <f>[1]结余!U32</f>
        <v>49</v>
      </c>
      <c r="E9" s="50">
        <v>49</v>
      </c>
      <c r="F9" s="50"/>
      <c r="G9" s="58" t="s">
        <v>24</v>
      </c>
      <c r="H9" s="75"/>
      <c r="I9" s="50"/>
      <c r="J9" s="50"/>
      <c r="K9" s="50"/>
      <c r="L9" s="82"/>
    </row>
    <row r="10" s="59" customFormat="1" ht="115" customHeight="1" spans="1:12">
      <c r="A10" s="76"/>
      <c r="B10" s="56" t="s">
        <v>25</v>
      </c>
      <c r="C10" s="75">
        <v>2</v>
      </c>
      <c r="D10" s="50">
        <f>[1]结余!U39</f>
        <v>23</v>
      </c>
      <c r="E10" s="50">
        <v>23</v>
      </c>
      <c r="F10" s="50"/>
      <c r="G10" s="58" t="s">
        <v>26</v>
      </c>
      <c r="H10" s="75"/>
      <c r="I10" s="50"/>
      <c r="J10" s="50"/>
      <c r="K10" s="50"/>
      <c r="L10" s="82"/>
    </row>
    <row r="11" s="59" customFormat="1" ht="141" customHeight="1" spans="1:12">
      <c r="A11" s="78"/>
      <c r="B11" s="56" t="s">
        <v>27</v>
      </c>
      <c r="C11" s="75">
        <v>6</v>
      </c>
      <c r="D11" s="50">
        <f>[1]结余!U42</f>
        <v>123.1</v>
      </c>
      <c r="E11" s="50">
        <v>123.1</v>
      </c>
      <c r="F11" s="50"/>
      <c r="G11" s="58" t="s">
        <v>28</v>
      </c>
      <c r="H11" s="75"/>
      <c r="I11" s="50"/>
      <c r="J11" s="50"/>
      <c r="K11" s="50"/>
      <c r="L11" s="82"/>
    </row>
    <row r="12" s="59" customFormat="1" ht="126" customHeight="1" spans="1:12">
      <c r="A12" s="74" t="s">
        <v>11</v>
      </c>
      <c r="B12" s="72" t="s">
        <v>29</v>
      </c>
      <c r="C12" s="73">
        <v>11</v>
      </c>
      <c r="D12" s="29">
        <f>[1]结余!U49</f>
        <v>35</v>
      </c>
      <c r="E12" s="29"/>
      <c r="F12" s="50">
        <v>35</v>
      </c>
      <c r="G12" s="58" t="s">
        <v>30</v>
      </c>
      <c r="H12" s="75"/>
      <c r="I12" s="50"/>
      <c r="J12" s="50"/>
      <c r="K12" s="50"/>
      <c r="L12" s="82"/>
    </row>
    <row r="13" s="59" customFormat="1" ht="186" customHeight="1" spans="1:12">
      <c r="A13" s="76"/>
      <c r="B13" s="56" t="s">
        <v>31</v>
      </c>
      <c r="C13" s="75"/>
      <c r="D13" s="50"/>
      <c r="E13" s="50"/>
      <c r="F13" s="50"/>
      <c r="G13" s="79"/>
      <c r="H13" s="75">
        <v>6</v>
      </c>
      <c r="I13" s="50">
        <v>89.8</v>
      </c>
      <c r="J13" s="50">
        <v>89.8</v>
      </c>
      <c r="K13" s="50"/>
      <c r="L13" s="15" t="s">
        <v>32</v>
      </c>
    </row>
    <row r="14" s="59" customFormat="1" ht="228" customHeight="1" spans="1:12">
      <c r="A14" s="78"/>
      <c r="B14" s="56" t="s">
        <v>33</v>
      </c>
      <c r="C14" s="75"/>
      <c r="D14" s="50"/>
      <c r="E14" s="50"/>
      <c r="F14" s="50"/>
      <c r="G14" s="79"/>
      <c r="H14" s="75">
        <v>4</v>
      </c>
      <c r="I14" s="50">
        <v>170.005</v>
      </c>
      <c r="J14" s="50">
        <v>170.005</v>
      </c>
      <c r="K14" s="50"/>
      <c r="L14" s="58" t="s">
        <v>34</v>
      </c>
    </row>
  </sheetData>
  <mergeCells count="8">
    <mergeCell ref="A2:L2"/>
    <mergeCell ref="C3:G3"/>
    <mergeCell ref="H3:L3"/>
    <mergeCell ref="A3:A4"/>
    <mergeCell ref="A5:A7"/>
    <mergeCell ref="A8:A11"/>
    <mergeCell ref="A12:A14"/>
    <mergeCell ref="B3:B4"/>
  </mergeCells>
  <pageMargins left="0.751388888888889" right="0.590277777777778" top="1" bottom="0.904861111111111" header="0.5" footer="0.5"/>
  <pageSetup paperSize="9" firstPageNumber="4" fitToHeight="0" orientation="landscape" useFirstPageNumber="1" horizontalDpi="60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35"/>
  <sheetViews>
    <sheetView tabSelected="1" zoomScale="85" zoomScaleNormal="85" workbookViewId="0">
      <pane ySplit="5" topLeftCell="A21" activePane="bottomLeft" state="frozen"/>
      <selection/>
      <selection pane="bottomLeft" activeCell="A1" sqref="A$1:A$1048576"/>
    </sheetView>
  </sheetViews>
  <sheetFormatPr defaultColWidth="9" defaultRowHeight="13.5"/>
  <cols>
    <col min="1" max="1" width="3.08333333333333" style="3" customWidth="1"/>
    <col min="2" max="2" width="6.175" customWidth="1"/>
    <col min="3" max="3" width="6.025" customWidth="1"/>
    <col min="4" max="5" width="4.10833333333333" style="4" customWidth="1"/>
    <col min="6" max="6" width="11.425" customWidth="1"/>
    <col min="7" max="7" width="4.10833333333333" customWidth="1"/>
    <col min="8" max="8" width="6.90833333333333" customWidth="1"/>
    <col min="9" max="9" width="9.25833333333333" style="5" customWidth="1"/>
    <col min="10" max="12" width="7.94166666666667" style="6" customWidth="1"/>
    <col min="13" max="20" width="3.09166666666667" customWidth="1"/>
    <col min="21" max="21" width="2.94166666666667" style="4" customWidth="1"/>
    <col min="22" max="22" width="6.325" customWidth="1"/>
    <col min="23" max="23" width="11.3333333333333" customWidth="1"/>
  </cols>
  <sheetData>
    <row r="1" ht="29" customHeight="1" spans="1:23">
      <c r="A1" s="7"/>
      <c r="B1" s="8" t="s">
        <v>35</v>
      </c>
      <c r="C1" s="9"/>
      <c r="D1" s="9"/>
      <c r="E1" s="7"/>
      <c r="F1" s="10"/>
      <c r="G1" s="10"/>
      <c r="H1" s="10"/>
      <c r="I1" s="34"/>
      <c r="J1" s="34"/>
      <c r="K1" s="34"/>
      <c r="L1" s="34"/>
      <c r="M1" s="10"/>
      <c r="N1" s="10"/>
      <c r="O1" s="10"/>
      <c r="P1" s="10"/>
      <c r="Q1" s="10"/>
      <c r="R1" s="10"/>
      <c r="S1" s="10"/>
      <c r="T1" s="10"/>
      <c r="U1" s="7"/>
      <c r="V1" s="10"/>
      <c r="W1" s="10"/>
    </row>
    <row r="2" ht="25.5" spans="1:23">
      <c r="A2" s="7"/>
      <c r="B2" s="11" t="s">
        <v>36</v>
      </c>
      <c r="C2" s="11"/>
      <c r="D2" s="11"/>
      <c r="E2" s="11"/>
      <c r="F2" s="11"/>
      <c r="G2" s="11"/>
      <c r="H2" s="11"/>
      <c r="I2" s="35"/>
      <c r="J2" s="35"/>
      <c r="K2" s="35"/>
      <c r="L2" s="35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="1" customFormat="1" ht="29" customHeight="1" spans="1:23">
      <c r="A3" s="12" t="s">
        <v>37</v>
      </c>
      <c r="B3" s="13" t="s">
        <v>38</v>
      </c>
      <c r="C3" s="13" t="s">
        <v>39</v>
      </c>
      <c r="D3" s="13" t="s">
        <v>40</v>
      </c>
      <c r="E3" s="13"/>
      <c r="F3" s="13" t="s">
        <v>41</v>
      </c>
      <c r="G3" s="14" t="s">
        <v>42</v>
      </c>
      <c r="H3" s="14" t="s">
        <v>43</v>
      </c>
      <c r="I3" s="36" t="s">
        <v>44</v>
      </c>
      <c r="J3" s="37"/>
      <c r="K3" s="37"/>
      <c r="L3" s="37"/>
      <c r="M3" s="38"/>
      <c r="N3" s="38"/>
      <c r="O3" s="38"/>
      <c r="P3" s="38"/>
      <c r="Q3" s="38"/>
      <c r="R3" s="38"/>
      <c r="S3" s="38"/>
      <c r="T3" s="52"/>
      <c r="U3" s="13" t="s">
        <v>45</v>
      </c>
      <c r="V3" s="13" t="s">
        <v>46</v>
      </c>
      <c r="W3" s="53" t="s">
        <v>10</v>
      </c>
    </row>
    <row r="4" s="1" customFormat="1" ht="65" customHeight="1" spans="1:23">
      <c r="A4" s="12"/>
      <c r="B4" s="13"/>
      <c r="C4" s="13"/>
      <c r="D4" s="12" t="s">
        <v>47</v>
      </c>
      <c r="E4" s="12" t="s">
        <v>48</v>
      </c>
      <c r="F4" s="13"/>
      <c r="G4" s="14"/>
      <c r="H4" s="14"/>
      <c r="I4" s="39" t="s">
        <v>49</v>
      </c>
      <c r="J4" s="39" t="s">
        <v>50</v>
      </c>
      <c r="K4" s="39" t="s">
        <v>51</v>
      </c>
      <c r="L4" s="40" t="s">
        <v>52</v>
      </c>
      <c r="M4" s="41"/>
      <c r="N4" s="41"/>
      <c r="O4" s="41"/>
      <c r="P4" s="42" t="s">
        <v>53</v>
      </c>
      <c r="Q4" s="54"/>
      <c r="R4" s="54"/>
      <c r="S4" s="55"/>
      <c r="T4" s="13" t="s">
        <v>54</v>
      </c>
      <c r="U4" s="13"/>
      <c r="V4" s="13"/>
      <c r="W4" s="53"/>
    </row>
    <row r="5" s="1" customFormat="1" ht="65" customHeight="1" spans="1:23">
      <c r="A5" s="12"/>
      <c r="B5" s="13"/>
      <c r="C5" s="13"/>
      <c r="D5" s="12"/>
      <c r="E5" s="12"/>
      <c r="F5" s="13"/>
      <c r="G5" s="14"/>
      <c r="H5" s="14"/>
      <c r="I5" s="39"/>
      <c r="J5" s="39"/>
      <c r="K5" s="39"/>
      <c r="L5" s="43" t="s">
        <v>55</v>
      </c>
      <c r="M5" s="13" t="s">
        <v>56</v>
      </c>
      <c r="N5" s="13" t="s">
        <v>57</v>
      </c>
      <c r="O5" s="13" t="s">
        <v>58</v>
      </c>
      <c r="P5" s="13" t="s">
        <v>55</v>
      </c>
      <c r="Q5" s="13" t="s">
        <v>56</v>
      </c>
      <c r="R5" s="13" t="s">
        <v>57</v>
      </c>
      <c r="S5" s="13" t="s">
        <v>58</v>
      </c>
      <c r="T5" s="13"/>
      <c r="U5" s="13"/>
      <c r="V5" s="13"/>
      <c r="W5" s="53"/>
    </row>
    <row r="6" ht="292" customHeight="1" spans="1:23">
      <c r="A6" s="15"/>
      <c r="B6" s="16" t="s">
        <v>12</v>
      </c>
      <c r="C6" s="17"/>
      <c r="D6" s="18"/>
      <c r="E6" s="18"/>
      <c r="F6" s="17"/>
      <c r="G6" s="19"/>
      <c r="H6" s="20"/>
      <c r="I6" s="44">
        <f t="shared" ref="I6:L6" si="0">SUBTOTAL(9,I7,I9,I22,I24,I31)</f>
        <v>1782.835</v>
      </c>
      <c r="J6" s="44">
        <f t="shared" si="0"/>
        <v>1246.82</v>
      </c>
      <c r="K6" s="44">
        <f t="shared" si="0"/>
        <v>427.135</v>
      </c>
      <c r="L6" s="44">
        <f t="shared" si="0"/>
        <v>427.135</v>
      </c>
      <c r="M6" s="20"/>
      <c r="N6" s="20"/>
      <c r="O6" s="20"/>
      <c r="P6" s="20"/>
      <c r="Q6" s="20"/>
      <c r="R6" s="20"/>
      <c r="S6" s="20"/>
      <c r="T6" s="20"/>
      <c r="U6" s="15"/>
      <c r="V6" s="20"/>
      <c r="W6" s="12" t="s">
        <v>14</v>
      </c>
    </row>
    <row r="7" s="2" customFormat="1" ht="107" customHeight="1" spans="1:16384">
      <c r="A7" s="12"/>
      <c r="B7" s="12" t="s">
        <v>15</v>
      </c>
      <c r="C7" s="12"/>
      <c r="D7" s="12"/>
      <c r="E7" s="12"/>
      <c r="F7" s="12"/>
      <c r="G7" s="12"/>
      <c r="H7" s="12"/>
      <c r="I7" s="43">
        <f t="shared" ref="I7:L7" si="1">SUM(I8:I8)</f>
        <v>27.885</v>
      </c>
      <c r="J7" s="43">
        <f t="shared" si="1"/>
        <v>1</v>
      </c>
      <c r="K7" s="43">
        <f t="shared" si="1"/>
        <v>1</v>
      </c>
      <c r="L7" s="43">
        <f t="shared" si="1"/>
        <v>1</v>
      </c>
      <c r="M7" s="43"/>
      <c r="N7" s="43"/>
      <c r="O7" s="43"/>
      <c r="P7" s="43"/>
      <c r="Q7" s="43"/>
      <c r="R7" s="43"/>
      <c r="S7" s="43"/>
      <c r="T7" s="43"/>
      <c r="U7" s="43"/>
      <c r="V7" s="56"/>
      <c r="W7" s="15" t="s">
        <v>16</v>
      </c>
      <c r="X7" s="57"/>
      <c r="XFD7"/>
    </row>
    <row r="8" ht="227" customHeight="1" spans="1:23">
      <c r="A8" s="12">
        <v>1</v>
      </c>
      <c r="B8" s="21" t="s">
        <v>59</v>
      </c>
      <c r="C8" s="22" t="s">
        <v>60</v>
      </c>
      <c r="D8" s="22" t="s">
        <v>61</v>
      </c>
      <c r="E8" s="23"/>
      <c r="F8" s="22" t="s">
        <v>62</v>
      </c>
      <c r="G8" s="22" t="s">
        <v>63</v>
      </c>
      <c r="H8" s="22" t="s">
        <v>64</v>
      </c>
      <c r="I8" s="22">
        <v>27.885</v>
      </c>
      <c r="J8" s="45">
        <v>1</v>
      </c>
      <c r="K8" s="22">
        <v>1</v>
      </c>
      <c r="L8" s="46">
        <v>1</v>
      </c>
      <c r="M8" s="47"/>
      <c r="N8" s="47"/>
      <c r="O8" s="47"/>
      <c r="P8" s="47"/>
      <c r="Q8" s="47"/>
      <c r="R8" s="47"/>
      <c r="S8" s="47"/>
      <c r="T8" s="47"/>
      <c r="U8" s="30" t="s">
        <v>11</v>
      </c>
      <c r="V8" s="29" t="s">
        <v>65</v>
      </c>
      <c r="W8" s="15" t="s">
        <v>16</v>
      </c>
    </row>
    <row r="9" s="2" customFormat="1" ht="200" customHeight="1" spans="1:25">
      <c r="A9" s="12"/>
      <c r="B9" s="12" t="s">
        <v>17</v>
      </c>
      <c r="C9" s="12"/>
      <c r="D9" s="12"/>
      <c r="E9" s="12"/>
      <c r="F9" s="12"/>
      <c r="G9" s="12"/>
      <c r="H9" s="12"/>
      <c r="I9" s="43">
        <f t="shared" ref="I9:L9" si="2">SUM(I10:I21)</f>
        <v>151.95</v>
      </c>
      <c r="J9" s="43">
        <f t="shared" si="2"/>
        <v>85.62</v>
      </c>
      <c r="K9" s="43">
        <f t="shared" si="2"/>
        <v>66.33</v>
      </c>
      <c r="L9" s="43">
        <f t="shared" si="2"/>
        <v>66.33</v>
      </c>
      <c r="M9" s="43"/>
      <c r="N9" s="43"/>
      <c r="O9" s="43"/>
      <c r="P9" s="43"/>
      <c r="Q9" s="43"/>
      <c r="R9" s="43"/>
      <c r="S9" s="43"/>
      <c r="T9" s="43"/>
      <c r="U9" s="43"/>
      <c r="V9" s="43"/>
      <c r="W9" s="15" t="s">
        <v>19</v>
      </c>
      <c r="X9" s="57"/>
      <c r="Y9" s="57"/>
    </row>
    <row r="10" ht="331" customHeight="1" spans="1:23">
      <c r="A10" s="12">
        <v>2</v>
      </c>
      <c r="B10" s="21" t="s">
        <v>59</v>
      </c>
      <c r="C10" s="24" t="s">
        <v>66</v>
      </c>
      <c r="D10" s="25" t="s">
        <v>67</v>
      </c>
      <c r="E10" s="24" t="s">
        <v>68</v>
      </c>
      <c r="F10" s="22" t="s">
        <v>69</v>
      </c>
      <c r="G10" s="22" t="s">
        <v>63</v>
      </c>
      <c r="H10" s="22" t="s">
        <v>70</v>
      </c>
      <c r="I10" s="22">
        <v>18.75</v>
      </c>
      <c r="J10" s="22">
        <v>11.25</v>
      </c>
      <c r="K10" s="46">
        <f>I10-J10</f>
        <v>7.5</v>
      </c>
      <c r="L10" s="46">
        <v>7.5</v>
      </c>
      <c r="M10" s="47"/>
      <c r="N10" s="47"/>
      <c r="O10" s="47"/>
      <c r="P10" s="47"/>
      <c r="Q10" s="47"/>
      <c r="R10" s="47"/>
      <c r="S10" s="47"/>
      <c r="T10" s="47"/>
      <c r="U10" s="30" t="s">
        <v>11</v>
      </c>
      <c r="V10" s="29" t="s">
        <v>71</v>
      </c>
      <c r="W10" s="15" t="s">
        <v>72</v>
      </c>
    </row>
    <row r="11" ht="270" customHeight="1" spans="1:23">
      <c r="A11" s="12">
        <v>3</v>
      </c>
      <c r="B11" s="21" t="s">
        <v>59</v>
      </c>
      <c r="C11" s="24" t="s">
        <v>73</v>
      </c>
      <c r="D11" s="25" t="s">
        <v>67</v>
      </c>
      <c r="E11" s="24" t="s">
        <v>74</v>
      </c>
      <c r="F11" s="26" t="s">
        <v>75</v>
      </c>
      <c r="G11" s="22" t="s">
        <v>63</v>
      </c>
      <c r="H11" s="22" t="s">
        <v>76</v>
      </c>
      <c r="I11" s="22">
        <v>8.7</v>
      </c>
      <c r="J11" s="22">
        <v>4.35</v>
      </c>
      <c r="K11" s="46">
        <f t="shared" ref="K11:K22" si="3">I11-J11</f>
        <v>4.35</v>
      </c>
      <c r="L11" s="46">
        <v>4.35</v>
      </c>
      <c r="M11" s="47"/>
      <c r="N11" s="47"/>
      <c r="O11" s="47"/>
      <c r="P11" s="47"/>
      <c r="Q11" s="47"/>
      <c r="R11" s="47"/>
      <c r="S11" s="47"/>
      <c r="T11" s="47"/>
      <c r="U11" s="30" t="s">
        <v>11</v>
      </c>
      <c r="V11" s="29" t="s">
        <v>77</v>
      </c>
      <c r="W11" s="15" t="s">
        <v>78</v>
      </c>
    </row>
    <row r="12" ht="250" customHeight="1" spans="1:23">
      <c r="A12" s="12">
        <v>4</v>
      </c>
      <c r="B12" s="21" t="s">
        <v>59</v>
      </c>
      <c r="C12" s="24" t="s">
        <v>79</v>
      </c>
      <c r="D12" s="24" t="s">
        <v>61</v>
      </c>
      <c r="E12" s="24" t="s">
        <v>80</v>
      </c>
      <c r="F12" s="22" t="s">
        <v>81</v>
      </c>
      <c r="G12" s="22" t="s">
        <v>63</v>
      </c>
      <c r="H12" s="22" t="s">
        <v>82</v>
      </c>
      <c r="I12" s="48">
        <v>11.45</v>
      </c>
      <c r="J12" s="45">
        <v>6.87</v>
      </c>
      <c r="K12" s="46">
        <f t="shared" si="3"/>
        <v>4.58</v>
      </c>
      <c r="L12" s="46">
        <v>4.58</v>
      </c>
      <c r="M12" s="47"/>
      <c r="N12" s="47"/>
      <c r="O12" s="47"/>
      <c r="P12" s="47"/>
      <c r="Q12" s="47"/>
      <c r="R12" s="47"/>
      <c r="S12" s="47"/>
      <c r="T12" s="47"/>
      <c r="U12" s="30" t="s">
        <v>11</v>
      </c>
      <c r="V12" s="29" t="s">
        <v>83</v>
      </c>
      <c r="W12" s="15" t="s">
        <v>84</v>
      </c>
    </row>
    <row r="13" ht="250" customHeight="1" spans="1:23">
      <c r="A13" s="12">
        <v>5</v>
      </c>
      <c r="B13" s="21" t="s">
        <v>59</v>
      </c>
      <c r="C13" s="24" t="s">
        <v>85</v>
      </c>
      <c r="D13" s="25" t="s">
        <v>86</v>
      </c>
      <c r="E13" s="24" t="s">
        <v>87</v>
      </c>
      <c r="F13" s="22" t="s">
        <v>88</v>
      </c>
      <c r="G13" s="22" t="s">
        <v>63</v>
      </c>
      <c r="H13" s="22" t="s">
        <v>89</v>
      </c>
      <c r="I13" s="22">
        <v>8.45</v>
      </c>
      <c r="J13" s="22">
        <v>5.07</v>
      </c>
      <c r="K13" s="46">
        <f t="shared" si="3"/>
        <v>3.38</v>
      </c>
      <c r="L13" s="46">
        <v>3.38</v>
      </c>
      <c r="M13" s="47"/>
      <c r="N13" s="47"/>
      <c r="O13" s="47"/>
      <c r="P13" s="47"/>
      <c r="Q13" s="47"/>
      <c r="R13" s="47"/>
      <c r="S13" s="47"/>
      <c r="T13" s="47"/>
      <c r="U13" s="30" t="s">
        <v>11</v>
      </c>
      <c r="V13" s="29" t="s">
        <v>90</v>
      </c>
      <c r="W13" s="15" t="s">
        <v>91</v>
      </c>
    </row>
    <row r="14" ht="250" customHeight="1" spans="1:23">
      <c r="A14" s="12">
        <v>6</v>
      </c>
      <c r="B14" s="21" t="s">
        <v>59</v>
      </c>
      <c r="C14" s="24" t="s">
        <v>92</v>
      </c>
      <c r="D14" s="25" t="s">
        <v>86</v>
      </c>
      <c r="E14" s="24" t="s">
        <v>93</v>
      </c>
      <c r="F14" s="22" t="s">
        <v>94</v>
      </c>
      <c r="G14" s="22" t="s">
        <v>63</v>
      </c>
      <c r="H14" s="22" t="s">
        <v>95</v>
      </c>
      <c r="I14" s="22">
        <v>8.1</v>
      </c>
      <c r="J14" s="22">
        <v>4.86</v>
      </c>
      <c r="K14" s="46">
        <f t="shared" si="3"/>
        <v>3.24</v>
      </c>
      <c r="L14" s="46">
        <v>3.24</v>
      </c>
      <c r="M14" s="47"/>
      <c r="N14" s="47"/>
      <c r="O14" s="47"/>
      <c r="P14" s="47"/>
      <c r="Q14" s="47"/>
      <c r="R14" s="47"/>
      <c r="S14" s="47"/>
      <c r="T14" s="47"/>
      <c r="U14" s="30" t="s">
        <v>11</v>
      </c>
      <c r="V14" s="29" t="s">
        <v>96</v>
      </c>
      <c r="W14" s="15" t="s">
        <v>97</v>
      </c>
    </row>
    <row r="15" ht="250" customHeight="1" spans="1:23">
      <c r="A15" s="12">
        <v>7</v>
      </c>
      <c r="B15" s="21" t="s">
        <v>59</v>
      </c>
      <c r="C15" s="24" t="s">
        <v>98</v>
      </c>
      <c r="D15" s="25" t="s">
        <v>86</v>
      </c>
      <c r="E15" s="24" t="s">
        <v>99</v>
      </c>
      <c r="F15" s="22" t="s">
        <v>100</v>
      </c>
      <c r="G15" s="22" t="s">
        <v>63</v>
      </c>
      <c r="H15" s="22" t="s">
        <v>101</v>
      </c>
      <c r="I15" s="22">
        <v>5.6</v>
      </c>
      <c r="J15" s="22">
        <v>3.36</v>
      </c>
      <c r="K15" s="46">
        <f t="shared" si="3"/>
        <v>2.24</v>
      </c>
      <c r="L15" s="46">
        <v>2.24</v>
      </c>
      <c r="M15" s="47"/>
      <c r="N15" s="47"/>
      <c r="O15" s="47"/>
      <c r="P15" s="47"/>
      <c r="Q15" s="47"/>
      <c r="R15" s="47"/>
      <c r="S15" s="47"/>
      <c r="T15" s="47"/>
      <c r="U15" s="30" t="s">
        <v>11</v>
      </c>
      <c r="V15" s="29" t="s">
        <v>102</v>
      </c>
      <c r="W15" s="15" t="s">
        <v>103</v>
      </c>
    </row>
    <row r="16" ht="250" customHeight="1" spans="1:23">
      <c r="A16" s="12">
        <v>8</v>
      </c>
      <c r="B16" s="21" t="s">
        <v>59</v>
      </c>
      <c r="C16" s="24" t="s">
        <v>98</v>
      </c>
      <c r="D16" s="25" t="s">
        <v>86</v>
      </c>
      <c r="E16" s="24" t="s">
        <v>99</v>
      </c>
      <c r="F16" s="22" t="s">
        <v>104</v>
      </c>
      <c r="G16" s="22" t="s">
        <v>63</v>
      </c>
      <c r="H16" s="22" t="s">
        <v>101</v>
      </c>
      <c r="I16" s="22">
        <v>23.88</v>
      </c>
      <c r="J16" s="22">
        <v>11.94</v>
      </c>
      <c r="K16" s="46">
        <f t="shared" si="3"/>
        <v>11.94</v>
      </c>
      <c r="L16" s="46">
        <v>11.94</v>
      </c>
      <c r="M16" s="47"/>
      <c r="N16" s="47"/>
      <c r="O16" s="47"/>
      <c r="P16" s="47"/>
      <c r="Q16" s="47"/>
      <c r="R16" s="47"/>
      <c r="S16" s="47"/>
      <c r="T16" s="47"/>
      <c r="U16" s="30" t="s">
        <v>11</v>
      </c>
      <c r="V16" s="29" t="s">
        <v>105</v>
      </c>
      <c r="W16" s="15" t="s">
        <v>106</v>
      </c>
    </row>
    <row r="17" ht="250" customHeight="1" spans="1:23">
      <c r="A17" s="12">
        <v>9</v>
      </c>
      <c r="B17" s="21" t="s">
        <v>59</v>
      </c>
      <c r="C17" s="24" t="s">
        <v>107</v>
      </c>
      <c r="D17" s="25" t="s">
        <v>86</v>
      </c>
      <c r="E17" s="24" t="s">
        <v>108</v>
      </c>
      <c r="F17" s="22" t="s">
        <v>109</v>
      </c>
      <c r="G17" s="22" t="s">
        <v>63</v>
      </c>
      <c r="H17" s="22" t="s">
        <v>110</v>
      </c>
      <c r="I17" s="48">
        <v>18.7</v>
      </c>
      <c r="J17" s="22">
        <v>11.22</v>
      </c>
      <c r="K17" s="46">
        <f t="shared" si="3"/>
        <v>7.48</v>
      </c>
      <c r="L17" s="46">
        <v>7.48</v>
      </c>
      <c r="M17" s="47"/>
      <c r="N17" s="47"/>
      <c r="O17" s="47"/>
      <c r="P17" s="47"/>
      <c r="Q17" s="47"/>
      <c r="R17" s="47"/>
      <c r="S17" s="47"/>
      <c r="T17" s="47"/>
      <c r="U17" s="30" t="s">
        <v>11</v>
      </c>
      <c r="V17" s="29" t="s">
        <v>111</v>
      </c>
      <c r="W17" s="15" t="s">
        <v>112</v>
      </c>
    </row>
    <row r="18" ht="250" customHeight="1" spans="1:23">
      <c r="A18" s="12">
        <v>10</v>
      </c>
      <c r="B18" s="21" t="s">
        <v>59</v>
      </c>
      <c r="C18" s="24" t="s">
        <v>107</v>
      </c>
      <c r="D18" s="25" t="s">
        <v>86</v>
      </c>
      <c r="E18" s="24" t="s">
        <v>108</v>
      </c>
      <c r="F18" s="22" t="s">
        <v>113</v>
      </c>
      <c r="G18" s="22" t="s">
        <v>63</v>
      </c>
      <c r="H18" s="22" t="s">
        <v>110</v>
      </c>
      <c r="I18" s="48">
        <v>10</v>
      </c>
      <c r="J18" s="22">
        <v>6</v>
      </c>
      <c r="K18" s="46">
        <f t="shared" si="3"/>
        <v>4</v>
      </c>
      <c r="L18" s="46">
        <v>4</v>
      </c>
      <c r="M18" s="47"/>
      <c r="N18" s="47"/>
      <c r="O18" s="47"/>
      <c r="P18" s="47"/>
      <c r="Q18" s="47"/>
      <c r="R18" s="47"/>
      <c r="S18" s="47"/>
      <c r="T18" s="47"/>
      <c r="U18" s="30" t="s">
        <v>11</v>
      </c>
      <c r="V18" s="29" t="s">
        <v>114</v>
      </c>
      <c r="W18" s="15" t="s">
        <v>115</v>
      </c>
    </row>
    <row r="19" ht="250" customHeight="1" spans="1:23">
      <c r="A19" s="12">
        <v>11</v>
      </c>
      <c r="B19" s="21" t="s">
        <v>59</v>
      </c>
      <c r="C19" s="24" t="s">
        <v>116</v>
      </c>
      <c r="D19" s="24" t="s">
        <v>117</v>
      </c>
      <c r="E19" s="27" t="s">
        <v>118</v>
      </c>
      <c r="F19" s="27" t="s">
        <v>119</v>
      </c>
      <c r="G19" s="22" t="s">
        <v>63</v>
      </c>
      <c r="H19" s="22" t="s">
        <v>120</v>
      </c>
      <c r="I19" s="48">
        <v>22.08</v>
      </c>
      <c r="J19" s="45">
        <v>11.04</v>
      </c>
      <c r="K19" s="46">
        <f t="shared" si="3"/>
        <v>11.04</v>
      </c>
      <c r="L19" s="46">
        <v>11.04</v>
      </c>
      <c r="M19" s="47"/>
      <c r="N19" s="47"/>
      <c r="O19" s="47"/>
      <c r="P19" s="47"/>
      <c r="Q19" s="47"/>
      <c r="R19" s="47"/>
      <c r="S19" s="47"/>
      <c r="T19" s="47"/>
      <c r="U19" s="30" t="s">
        <v>11</v>
      </c>
      <c r="V19" s="29" t="s">
        <v>121</v>
      </c>
      <c r="W19" s="15" t="s">
        <v>122</v>
      </c>
    </row>
    <row r="20" ht="313" customHeight="1" spans="1:23">
      <c r="A20" s="12">
        <v>12</v>
      </c>
      <c r="B20" s="21" t="s">
        <v>59</v>
      </c>
      <c r="C20" s="24" t="s">
        <v>123</v>
      </c>
      <c r="D20" s="24" t="s">
        <v>117</v>
      </c>
      <c r="E20" s="22" t="s">
        <v>124</v>
      </c>
      <c r="F20" s="22" t="s">
        <v>125</v>
      </c>
      <c r="G20" s="22" t="s">
        <v>63</v>
      </c>
      <c r="H20" s="22" t="s">
        <v>126</v>
      </c>
      <c r="I20" s="22">
        <v>15.4</v>
      </c>
      <c r="J20" s="45">
        <v>9.24</v>
      </c>
      <c r="K20" s="46">
        <f t="shared" si="3"/>
        <v>6.16</v>
      </c>
      <c r="L20" s="46">
        <v>6.16</v>
      </c>
      <c r="M20" s="47"/>
      <c r="N20" s="47"/>
      <c r="O20" s="47"/>
      <c r="P20" s="47"/>
      <c r="Q20" s="47"/>
      <c r="R20" s="47"/>
      <c r="S20" s="47"/>
      <c r="T20" s="47"/>
      <c r="U20" s="30" t="s">
        <v>11</v>
      </c>
      <c r="V20" s="29" t="s">
        <v>127</v>
      </c>
      <c r="W20" s="15" t="s">
        <v>128</v>
      </c>
    </row>
    <row r="21" ht="266" customHeight="1" spans="1:23">
      <c r="A21" s="12">
        <v>13</v>
      </c>
      <c r="B21" s="21" t="s">
        <v>59</v>
      </c>
      <c r="C21" s="24" t="s">
        <v>129</v>
      </c>
      <c r="D21" s="24" t="s">
        <v>130</v>
      </c>
      <c r="E21" s="24" t="s">
        <v>131</v>
      </c>
      <c r="F21" s="22" t="s">
        <v>132</v>
      </c>
      <c r="G21" s="22" t="s">
        <v>63</v>
      </c>
      <c r="H21" s="22" t="s">
        <v>133</v>
      </c>
      <c r="I21" s="22">
        <v>0.84</v>
      </c>
      <c r="J21" s="45">
        <v>0.42</v>
      </c>
      <c r="K21" s="46">
        <f t="shared" si="3"/>
        <v>0.42</v>
      </c>
      <c r="L21" s="46">
        <v>0.42</v>
      </c>
      <c r="M21" s="47"/>
      <c r="N21" s="47"/>
      <c r="O21" s="47"/>
      <c r="P21" s="47"/>
      <c r="Q21" s="47"/>
      <c r="R21" s="47"/>
      <c r="S21" s="47"/>
      <c r="T21" s="47"/>
      <c r="U21" s="30" t="s">
        <v>11</v>
      </c>
      <c r="V21" s="29" t="s">
        <v>134</v>
      </c>
      <c r="W21" s="15" t="s">
        <v>135</v>
      </c>
    </row>
    <row r="22" s="2" customFormat="1" ht="200" customHeight="1" spans="1:25">
      <c r="A22" s="12"/>
      <c r="B22" s="12" t="s">
        <v>20</v>
      </c>
      <c r="C22" s="12"/>
      <c r="D22" s="12"/>
      <c r="E22" s="12"/>
      <c r="F22" s="12"/>
      <c r="G22" s="12"/>
      <c r="H22" s="12"/>
      <c r="I22" s="43">
        <f t="shared" ref="I22:L22" si="4">SUM(I23)</f>
        <v>100</v>
      </c>
      <c r="J22" s="43">
        <f t="shared" si="4"/>
        <v>0</v>
      </c>
      <c r="K22" s="43">
        <f t="shared" si="4"/>
        <v>100</v>
      </c>
      <c r="L22" s="43">
        <f t="shared" si="4"/>
        <v>100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15" t="s">
        <v>22</v>
      </c>
      <c r="X22" s="57"/>
      <c r="Y22" s="57"/>
    </row>
    <row r="23" ht="241" customHeight="1" spans="1:23">
      <c r="A23" s="12">
        <v>14</v>
      </c>
      <c r="B23" s="28" t="s">
        <v>59</v>
      </c>
      <c r="C23" s="29" t="s">
        <v>136</v>
      </c>
      <c r="D23" s="29" t="s">
        <v>117</v>
      </c>
      <c r="E23" s="30" t="s">
        <v>137</v>
      </c>
      <c r="F23" s="31" t="s">
        <v>138</v>
      </c>
      <c r="G23" s="29" t="s">
        <v>139</v>
      </c>
      <c r="H23" s="29" t="s">
        <v>140</v>
      </c>
      <c r="I23" s="22">
        <v>100</v>
      </c>
      <c r="J23" s="22">
        <v>0</v>
      </c>
      <c r="K23" s="46">
        <v>100</v>
      </c>
      <c r="L23" s="46">
        <v>100</v>
      </c>
      <c r="M23" s="47"/>
      <c r="N23" s="47"/>
      <c r="O23" s="47"/>
      <c r="P23" s="47"/>
      <c r="Q23" s="47"/>
      <c r="R23" s="47"/>
      <c r="S23" s="47"/>
      <c r="T23" s="47"/>
      <c r="U23" s="30" t="s">
        <v>11</v>
      </c>
      <c r="V23" s="29" t="s">
        <v>141</v>
      </c>
      <c r="W23" s="15" t="s">
        <v>22</v>
      </c>
    </row>
    <row r="24" s="2" customFormat="1" ht="200" customHeight="1" spans="1:25">
      <c r="A24" s="12"/>
      <c r="B24" s="12" t="s">
        <v>31</v>
      </c>
      <c r="C24" s="12"/>
      <c r="D24" s="12"/>
      <c r="E24" s="12"/>
      <c r="F24" s="12"/>
      <c r="G24" s="12"/>
      <c r="H24" s="12"/>
      <c r="I24" s="43">
        <f t="shared" ref="I24:L24" si="5">SUM(I25:I30)</f>
        <v>1250</v>
      </c>
      <c r="J24" s="43">
        <f t="shared" si="5"/>
        <v>1160.2</v>
      </c>
      <c r="K24" s="43">
        <f t="shared" si="5"/>
        <v>89.8</v>
      </c>
      <c r="L24" s="43">
        <f t="shared" si="5"/>
        <v>89.8</v>
      </c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15" t="s">
        <v>32</v>
      </c>
      <c r="X24" s="57"/>
      <c r="Y24" s="57"/>
    </row>
    <row r="25" ht="281" customHeight="1" spans="1:23">
      <c r="A25" s="12">
        <v>15</v>
      </c>
      <c r="B25" s="21" t="s">
        <v>59</v>
      </c>
      <c r="C25" s="22" t="s">
        <v>31</v>
      </c>
      <c r="D25" s="22" t="s">
        <v>142</v>
      </c>
      <c r="E25" s="23" t="s">
        <v>143</v>
      </c>
      <c r="F25" s="32" t="s">
        <v>144</v>
      </c>
      <c r="G25" s="22" t="s">
        <v>139</v>
      </c>
      <c r="H25" s="22" t="s">
        <v>145</v>
      </c>
      <c r="I25" s="22">
        <v>200</v>
      </c>
      <c r="J25" s="22">
        <v>186</v>
      </c>
      <c r="K25" s="46">
        <v>14</v>
      </c>
      <c r="L25" s="46">
        <v>14</v>
      </c>
      <c r="M25" s="47"/>
      <c r="N25" s="49"/>
      <c r="O25" s="47"/>
      <c r="P25" s="47"/>
      <c r="Q25" s="47"/>
      <c r="R25" s="47"/>
      <c r="S25" s="47"/>
      <c r="T25" s="47"/>
      <c r="U25" s="30" t="s">
        <v>11</v>
      </c>
      <c r="V25" s="29" t="s">
        <v>146</v>
      </c>
      <c r="W25" s="15" t="s">
        <v>147</v>
      </c>
    </row>
    <row r="26" ht="281" customHeight="1" spans="1:23">
      <c r="A26" s="12">
        <v>16</v>
      </c>
      <c r="B26" s="21" t="s">
        <v>59</v>
      </c>
      <c r="C26" s="22" t="s">
        <v>31</v>
      </c>
      <c r="D26" s="22" t="s">
        <v>86</v>
      </c>
      <c r="E26" s="23" t="s">
        <v>99</v>
      </c>
      <c r="F26" s="32" t="s">
        <v>148</v>
      </c>
      <c r="G26" s="22" t="s">
        <v>139</v>
      </c>
      <c r="H26" s="22" t="s">
        <v>149</v>
      </c>
      <c r="I26" s="22">
        <v>200</v>
      </c>
      <c r="J26" s="22">
        <v>186</v>
      </c>
      <c r="K26" s="46">
        <v>14</v>
      </c>
      <c r="L26" s="46">
        <v>14</v>
      </c>
      <c r="M26" s="47"/>
      <c r="N26" s="49"/>
      <c r="O26" s="47"/>
      <c r="P26" s="47"/>
      <c r="Q26" s="47"/>
      <c r="R26" s="47"/>
      <c r="S26" s="47"/>
      <c r="T26" s="47"/>
      <c r="U26" s="30" t="s">
        <v>11</v>
      </c>
      <c r="V26" s="29" t="s">
        <v>146</v>
      </c>
      <c r="W26" s="15" t="s">
        <v>147</v>
      </c>
    </row>
    <row r="27" ht="281" customHeight="1" spans="1:23">
      <c r="A27" s="12">
        <v>17</v>
      </c>
      <c r="B27" s="21" t="s">
        <v>59</v>
      </c>
      <c r="C27" s="22" t="s">
        <v>31</v>
      </c>
      <c r="D27" s="22" t="s">
        <v>130</v>
      </c>
      <c r="E27" s="23" t="s">
        <v>150</v>
      </c>
      <c r="F27" s="32" t="s">
        <v>151</v>
      </c>
      <c r="G27" s="22" t="s">
        <v>139</v>
      </c>
      <c r="H27" s="22" t="s">
        <v>152</v>
      </c>
      <c r="I27" s="22">
        <v>200</v>
      </c>
      <c r="J27" s="22">
        <v>186</v>
      </c>
      <c r="K27" s="46">
        <v>14</v>
      </c>
      <c r="L27" s="46">
        <v>14</v>
      </c>
      <c r="M27" s="47"/>
      <c r="N27" s="49"/>
      <c r="O27" s="47"/>
      <c r="P27" s="47"/>
      <c r="Q27" s="47"/>
      <c r="R27" s="47"/>
      <c r="S27" s="47"/>
      <c r="T27" s="47"/>
      <c r="U27" s="30" t="s">
        <v>11</v>
      </c>
      <c r="V27" s="29" t="s">
        <v>146</v>
      </c>
      <c r="W27" s="15" t="s">
        <v>147</v>
      </c>
    </row>
    <row r="28" ht="281" customHeight="1" spans="1:23">
      <c r="A28" s="12">
        <v>18</v>
      </c>
      <c r="B28" s="21" t="s">
        <v>59</v>
      </c>
      <c r="C28" s="22" t="s">
        <v>31</v>
      </c>
      <c r="D28" s="22" t="s">
        <v>61</v>
      </c>
      <c r="E28" s="23" t="s">
        <v>153</v>
      </c>
      <c r="F28" s="32" t="s">
        <v>154</v>
      </c>
      <c r="G28" s="22" t="s">
        <v>139</v>
      </c>
      <c r="H28" s="22" t="s">
        <v>155</v>
      </c>
      <c r="I28" s="22">
        <v>200</v>
      </c>
      <c r="J28" s="22">
        <v>186</v>
      </c>
      <c r="K28" s="46">
        <v>14</v>
      </c>
      <c r="L28" s="46">
        <v>14</v>
      </c>
      <c r="M28" s="47"/>
      <c r="N28" s="49"/>
      <c r="O28" s="47"/>
      <c r="P28" s="47"/>
      <c r="Q28" s="47"/>
      <c r="R28" s="47"/>
      <c r="S28" s="47"/>
      <c r="T28" s="47"/>
      <c r="U28" s="30" t="s">
        <v>11</v>
      </c>
      <c r="V28" s="29" t="s">
        <v>146</v>
      </c>
      <c r="W28" s="15" t="s">
        <v>147</v>
      </c>
    </row>
    <row r="29" ht="281" customHeight="1" spans="1:23">
      <c r="A29" s="12">
        <v>19</v>
      </c>
      <c r="B29" s="21" t="s">
        <v>59</v>
      </c>
      <c r="C29" s="22" t="s">
        <v>31</v>
      </c>
      <c r="D29" s="22" t="s">
        <v>67</v>
      </c>
      <c r="E29" s="23" t="s">
        <v>156</v>
      </c>
      <c r="F29" s="32" t="s">
        <v>157</v>
      </c>
      <c r="G29" s="22" t="s">
        <v>139</v>
      </c>
      <c r="H29" s="22" t="s">
        <v>158</v>
      </c>
      <c r="I29" s="22">
        <v>250</v>
      </c>
      <c r="J29" s="22">
        <v>230.2</v>
      </c>
      <c r="K29" s="46">
        <v>19.8</v>
      </c>
      <c r="L29" s="46">
        <v>19.8</v>
      </c>
      <c r="M29" s="47"/>
      <c r="N29" s="49"/>
      <c r="O29" s="47"/>
      <c r="P29" s="47"/>
      <c r="Q29" s="47"/>
      <c r="R29" s="47"/>
      <c r="S29" s="47"/>
      <c r="T29" s="47"/>
      <c r="U29" s="30" t="s">
        <v>11</v>
      </c>
      <c r="V29" s="29" t="s">
        <v>146</v>
      </c>
      <c r="W29" s="15" t="s">
        <v>159</v>
      </c>
    </row>
    <row r="30" ht="281" customHeight="1" spans="1:23">
      <c r="A30" s="12">
        <v>20</v>
      </c>
      <c r="B30" s="21" t="s">
        <v>59</v>
      </c>
      <c r="C30" s="22" t="s">
        <v>31</v>
      </c>
      <c r="D30" s="33" t="s">
        <v>117</v>
      </c>
      <c r="E30" s="23" t="s">
        <v>160</v>
      </c>
      <c r="F30" s="32" t="s">
        <v>161</v>
      </c>
      <c r="G30" s="22" t="s">
        <v>139</v>
      </c>
      <c r="H30" s="33" t="s">
        <v>162</v>
      </c>
      <c r="I30" s="22">
        <v>200</v>
      </c>
      <c r="J30" s="22">
        <v>186</v>
      </c>
      <c r="K30" s="46">
        <v>14</v>
      </c>
      <c r="L30" s="46">
        <v>14</v>
      </c>
      <c r="M30" s="47"/>
      <c r="N30" s="49"/>
      <c r="O30" s="47"/>
      <c r="P30" s="47"/>
      <c r="Q30" s="47"/>
      <c r="R30" s="47"/>
      <c r="S30" s="47"/>
      <c r="T30" s="47"/>
      <c r="U30" s="30" t="s">
        <v>11</v>
      </c>
      <c r="V30" s="29" t="s">
        <v>146</v>
      </c>
      <c r="W30" s="15" t="s">
        <v>163</v>
      </c>
    </row>
    <row r="31" s="2" customFormat="1" ht="200" customHeight="1" spans="1:25">
      <c r="A31" s="12"/>
      <c r="B31" s="12" t="s">
        <v>164</v>
      </c>
      <c r="C31" s="12"/>
      <c r="D31" s="12"/>
      <c r="E31" s="12"/>
      <c r="F31" s="12"/>
      <c r="G31" s="12"/>
      <c r="H31" s="12"/>
      <c r="I31" s="43">
        <f t="shared" ref="I31:L31" si="6">SUM(I32:I35)</f>
        <v>253</v>
      </c>
      <c r="J31" s="43">
        <f t="shared" si="6"/>
        <v>0</v>
      </c>
      <c r="K31" s="43">
        <f t="shared" si="6"/>
        <v>170.005</v>
      </c>
      <c r="L31" s="43">
        <f t="shared" si="6"/>
        <v>170.005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58" t="s">
        <v>34</v>
      </c>
      <c r="X31" s="57"/>
      <c r="Y31" s="57"/>
    </row>
    <row r="32" ht="268" customHeight="1" spans="1:23">
      <c r="A32" s="12">
        <v>21</v>
      </c>
      <c r="B32" s="28" t="s">
        <v>59</v>
      </c>
      <c r="C32" s="29" t="s">
        <v>165</v>
      </c>
      <c r="D32" s="29" t="s">
        <v>86</v>
      </c>
      <c r="E32" s="33" t="s">
        <v>166</v>
      </c>
      <c r="F32" s="29" t="s">
        <v>167</v>
      </c>
      <c r="G32" s="29" t="s">
        <v>63</v>
      </c>
      <c r="H32" s="29" t="s">
        <v>168</v>
      </c>
      <c r="I32" s="22">
        <v>60</v>
      </c>
      <c r="J32" s="50">
        <v>0</v>
      </c>
      <c r="K32" s="50">
        <v>60</v>
      </c>
      <c r="L32" s="46">
        <v>60</v>
      </c>
      <c r="M32" s="51"/>
      <c r="N32" s="51"/>
      <c r="O32" s="47"/>
      <c r="P32" s="47"/>
      <c r="Q32" s="47"/>
      <c r="R32" s="47"/>
      <c r="S32" s="47"/>
      <c r="T32" s="47"/>
      <c r="U32" s="30" t="s">
        <v>11</v>
      </c>
      <c r="V32" s="29" t="s">
        <v>169</v>
      </c>
      <c r="W32" s="58" t="s">
        <v>170</v>
      </c>
    </row>
    <row r="33" ht="268" customHeight="1" spans="1:23">
      <c r="A33" s="12">
        <v>22</v>
      </c>
      <c r="B33" s="28" t="s">
        <v>59</v>
      </c>
      <c r="C33" s="29" t="s">
        <v>171</v>
      </c>
      <c r="D33" s="29" t="s">
        <v>61</v>
      </c>
      <c r="E33" s="30" t="s">
        <v>172</v>
      </c>
      <c r="F33" s="29" t="s">
        <v>173</v>
      </c>
      <c r="G33" s="29" t="s">
        <v>63</v>
      </c>
      <c r="H33" s="29" t="s">
        <v>174</v>
      </c>
      <c r="I33" s="22">
        <v>30</v>
      </c>
      <c r="J33" s="46">
        <v>0</v>
      </c>
      <c r="K33" s="46">
        <v>30</v>
      </c>
      <c r="L33" s="46">
        <v>30</v>
      </c>
      <c r="M33" s="47"/>
      <c r="N33" s="47"/>
      <c r="O33" s="47"/>
      <c r="P33" s="47"/>
      <c r="Q33" s="47"/>
      <c r="R33" s="47"/>
      <c r="S33" s="47"/>
      <c r="T33" s="47"/>
      <c r="U33" s="30" t="s">
        <v>11</v>
      </c>
      <c r="V33" s="29" t="s">
        <v>175</v>
      </c>
      <c r="W33" s="15" t="s">
        <v>176</v>
      </c>
    </row>
    <row r="34" ht="408" customHeight="1" spans="1:23">
      <c r="A34" s="12">
        <v>23</v>
      </c>
      <c r="B34" s="21" t="s">
        <v>59</v>
      </c>
      <c r="C34" s="22" t="s">
        <v>177</v>
      </c>
      <c r="D34" s="22" t="s">
        <v>67</v>
      </c>
      <c r="E34" s="30" t="s">
        <v>178</v>
      </c>
      <c r="F34" s="22" t="s">
        <v>179</v>
      </c>
      <c r="G34" s="22" t="s">
        <v>63</v>
      </c>
      <c r="H34" s="22" t="s">
        <v>180</v>
      </c>
      <c r="I34" s="22">
        <v>75</v>
      </c>
      <c r="J34" s="46">
        <v>0</v>
      </c>
      <c r="K34" s="46">
        <v>40</v>
      </c>
      <c r="L34" s="46">
        <v>40</v>
      </c>
      <c r="M34" s="47"/>
      <c r="N34" s="47"/>
      <c r="O34" s="47"/>
      <c r="P34" s="47"/>
      <c r="Q34" s="47"/>
      <c r="R34" s="47"/>
      <c r="S34" s="47"/>
      <c r="T34" s="47"/>
      <c r="U34" s="30" t="s">
        <v>11</v>
      </c>
      <c r="V34" s="29" t="s">
        <v>169</v>
      </c>
      <c r="W34" s="15" t="s">
        <v>181</v>
      </c>
    </row>
    <row r="35" ht="268" customHeight="1" spans="1:23">
      <c r="A35" s="12">
        <v>24</v>
      </c>
      <c r="B35" s="21" t="s">
        <v>59</v>
      </c>
      <c r="C35" s="22" t="s">
        <v>182</v>
      </c>
      <c r="D35" s="22" t="s">
        <v>130</v>
      </c>
      <c r="E35" s="30" t="s">
        <v>183</v>
      </c>
      <c r="F35" s="22" t="s">
        <v>184</v>
      </c>
      <c r="G35" s="22" t="s">
        <v>63</v>
      </c>
      <c r="H35" s="22" t="s">
        <v>185</v>
      </c>
      <c r="I35" s="22">
        <v>88</v>
      </c>
      <c r="J35" s="46">
        <v>0</v>
      </c>
      <c r="K35" s="46">
        <v>40.005</v>
      </c>
      <c r="L35" s="46">
        <v>40.005</v>
      </c>
      <c r="M35" s="47"/>
      <c r="N35" s="47"/>
      <c r="O35" s="47"/>
      <c r="P35" s="47"/>
      <c r="Q35" s="47"/>
      <c r="R35" s="47"/>
      <c r="S35" s="47"/>
      <c r="T35" s="47"/>
      <c r="U35" s="30" t="s">
        <v>11</v>
      </c>
      <c r="V35" s="29" t="s">
        <v>186</v>
      </c>
      <c r="W35" s="15" t="s">
        <v>187</v>
      </c>
    </row>
  </sheetData>
  <mergeCells count="27">
    <mergeCell ref="B1:C1"/>
    <mergeCell ref="B2:W2"/>
    <mergeCell ref="D3:E3"/>
    <mergeCell ref="I3:T3"/>
    <mergeCell ref="L4:O4"/>
    <mergeCell ref="P4:S4"/>
    <mergeCell ref="B6:G6"/>
    <mergeCell ref="B7:F7"/>
    <mergeCell ref="B9:F9"/>
    <mergeCell ref="B22:F22"/>
    <mergeCell ref="B24:F24"/>
    <mergeCell ref="B31:F31"/>
    <mergeCell ref="A3:A5"/>
    <mergeCell ref="B3:B5"/>
    <mergeCell ref="C3:C5"/>
    <mergeCell ref="D4:D5"/>
    <mergeCell ref="E4:E5"/>
    <mergeCell ref="F3:F5"/>
    <mergeCell ref="G3:G5"/>
    <mergeCell ref="H3:H5"/>
    <mergeCell ref="I4:I5"/>
    <mergeCell ref="J4:J5"/>
    <mergeCell ref="K4:K5"/>
    <mergeCell ref="T4:T5"/>
    <mergeCell ref="U3:U5"/>
    <mergeCell ref="V3:V5"/>
    <mergeCell ref="W3:W5"/>
  </mergeCells>
  <dataValidations count="2">
    <dataValidation type="list" allowBlank="1" showInputMessage="1" showErrorMessage="1" sqref="C32 C33 C34 C35">
      <formula1>INDIRECT($B32)</formula1>
    </dataValidation>
    <dataValidation type="list" allowBlank="1" showInputMessage="1" showErrorMessage="1" sqref="G8 G32">
      <formula1>#REF!</formula1>
    </dataValidation>
  </dataValidations>
  <pageMargins left="0.393055555555556" right="0.511805555555556" top="0.550694444444444" bottom="0.747916666666667" header="0.5" footer="0.5"/>
  <pageSetup paperSize="9" firstPageNumber="7" fitToHeight="0" orientation="landscape" useFirstPageNumber="1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D~D</cp:lastModifiedBy>
  <dcterms:created xsi:type="dcterms:W3CDTF">2020-05-15T03:13:00Z</dcterms:created>
  <dcterms:modified xsi:type="dcterms:W3CDTF">2020-05-21T08:37:56Z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