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汇总表" sheetId="1" r:id="rId1"/>
    <sheet name="明细表" sheetId="2" r:id="rId2"/>
  </sheets>
  <definedNames>
    <definedName name="_xlnm.Print_Titles" localSheetId="0">'汇总表'!$1:$4</definedName>
    <definedName name="_xlnm.Print_Titles" localSheetId="1">'明细表'!$1:$5</definedName>
  </definedNames>
  <calcPr fullCalcOnLoad="1"/>
</workbook>
</file>

<file path=xl/sharedStrings.xml><?xml version="1.0" encoding="utf-8"?>
<sst xmlns="http://schemas.openxmlformats.org/spreadsheetml/2006/main" count="920" uniqueCount="380">
  <si>
    <t>附件1</t>
  </si>
  <si>
    <t>吴堡县2020年整合扶贫资金第二批项目计划各部门汇总表</t>
  </si>
  <si>
    <t>序号</t>
  </si>
  <si>
    <t>项目主管部门</t>
  </si>
  <si>
    <t>项目类型</t>
  </si>
  <si>
    <t>项目个数</t>
  </si>
  <si>
    <t>资金投入（万元）</t>
  </si>
  <si>
    <t>备注</t>
  </si>
  <si>
    <t>资金总计</t>
  </si>
  <si>
    <t>中央整合资金
（榆财农改发［2020］1号、榆政财建［2020］2号、榆政财文发［2020］5号）</t>
  </si>
  <si>
    <t>省级整合资金（榆政财农发［2019］172号）</t>
  </si>
  <si>
    <t>市级整合资金</t>
  </si>
  <si>
    <t>县级整合资金
（吴政财预发〔2020〕17号2019年度结余资金）</t>
  </si>
  <si>
    <t>总计</t>
  </si>
  <si>
    <t>吴政财预发〔2020〕17号支387.69万元、榆财农改发［2020］1号支748万元、榆政财建［2020］2号支323万元、榆政财文发［2020］5号支28万元、榆政财农发［2019］172号支665万元</t>
  </si>
  <si>
    <t>工业商贸局</t>
  </si>
  <si>
    <t>小计</t>
  </si>
  <si>
    <t>吴政财预发〔2020〕17号（2019年度工业商贸局结余资金）支4.59万元、榆财农改发［2020］1号支80.41万元</t>
  </si>
  <si>
    <t>村集体经济</t>
  </si>
  <si>
    <t>林业局</t>
  </si>
  <si>
    <t>吴政财预发〔2020〕17号（2019年度林业局结余资金）支52.95万元</t>
  </si>
  <si>
    <t>种植业</t>
  </si>
  <si>
    <t>农业农村局</t>
  </si>
  <si>
    <t>吴政财预发〔2020〕17号（2019年度农业农村局结余资金）支201.97万元、榆财农改发［2020］1号支25.12万元</t>
  </si>
  <si>
    <t>养殖业
（个户）</t>
  </si>
  <si>
    <t>吴政财预发〔2020〕17号（2019年度农业农村局结余资金）支2.54万元</t>
  </si>
  <si>
    <t>村集体经济（农业产业）</t>
  </si>
  <si>
    <t>吴政财预发〔2020〕17号（2019年度农业农村局结余资金）支147.15万元</t>
  </si>
  <si>
    <t>村集体经济（畜牧产业）</t>
  </si>
  <si>
    <t>吴政财预发〔2020〕17号（2019年度农业农村局结余资金）支2.4万元</t>
  </si>
  <si>
    <t>新型经营主体</t>
  </si>
  <si>
    <t>吴政财预发〔2020〕17号（2019年度农业农村局结余资金）支35万元</t>
  </si>
  <si>
    <t>产业小型配套基础设施</t>
  </si>
  <si>
    <t>吴政财预发〔2020〕17号（2019年度农业农村局结余资金）支14.88万元、榆财农改发［2020］1号支25.12万元</t>
  </si>
  <si>
    <t>扶贫办</t>
  </si>
  <si>
    <t>吴政财预发〔2020〕17号（2019年度扶贫办结余资金）支119.71万元、榆财农改发［2020］1号支642.47万元、榆政财建［2020］2号支303.13万元</t>
  </si>
  <si>
    <t>道路工程（尾留项目）</t>
  </si>
  <si>
    <t>吴政财预发〔2020〕17号（2019年度扶贫办结余资金）支4.94万元</t>
  </si>
  <si>
    <t>产业小型配套基础设施（尾留项目）</t>
  </si>
  <si>
    <t>吴政财预发〔2020〕17号（2019年度扶贫办结余资金）支65.76万元</t>
  </si>
  <si>
    <t>饮水工程</t>
  </si>
  <si>
    <t>榆财农改发［2020］1号支10万元</t>
  </si>
  <si>
    <t>道路工程</t>
  </si>
  <si>
    <t>吴政财预发〔2020〕17号（2019年度扶贫办结余资金）支49.01万元、榆财农改发［2020］1号支418.19万元</t>
  </si>
  <si>
    <t>榆财农改发［2020］1号支214.28万元、榆政财建［2020］2号支303.13万元</t>
  </si>
  <si>
    <t>发改局</t>
  </si>
  <si>
    <t>吴政财预发〔2020〕17号（2019年度发改局结余资金）支8.47万元、榆政财建［2020］2号支19.87万元、榆政财文发［2020］5号支28万元、榆政财农发［2019］172号支132.97万元</t>
  </si>
  <si>
    <t>榆政财建［2020］2号支19.87万元、榆政财文发［2020］5号支28万元、榆政财农发［2019］172号支72.13万元</t>
  </si>
  <si>
    <t>榆政财农发［2019］172号支60.84万元、吴政财预发〔2020〕17号（2019年度发改局结余资金）支4.16万元</t>
  </si>
  <si>
    <t>吴政财预发〔2020〕17号（2019年度发改局结余资金）支4.31万元</t>
  </si>
  <si>
    <t>交通局</t>
  </si>
  <si>
    <t>榆政财农发［2019］172号支532.03万元</t>
  </si>
  <si>
    <t>附件2</t>
  </si>
  <si>
    <t>吴堡县2020年整合扶贫资金第二批项目计划明细表</t>
  </si>
  <si>
    <t>项目
类别</t>
  </si>
  <si>
    <t>项目名称</t>
  </si>
  <si>
    <t>实施地点</t>
  </si>
  <si>
    <t>建设内容</t>
  </si>
  <si>
    <t>建设
期限</t>
  </si>
  <si>
    <t>预期效益</t>
  </si>
  <si>
    <t>项目主管单位</t>
  </si>
  <si>
    <t>财政资金支持环节</t>
  </si>
  <si>
    <t>镇/办</t>
  </si>
  <si>
    <t>村/社区</t>
  </si>
  <si>
    <t>本次下达资金</t>
  </si>
  <si>
    <t>整合资金</t>
  </si>
  <si>
    <t>其他资金（万元）</t>
  </si>
  <si>
    <t>中央</t>
  </si>
  <si>
    <t>省级</t>
  </si>
  <si>
    <t>市级</t>
  </si>
  <si>
    <t>县级</t>
  </si>
  <si>
    <t>产业发展类</t>
  </si>
  <si>
    <t>宋家川街道办</t>
  </si>
  <si>
    <t>白家山村</t>
  </si>
  <si>
    <t>建设纯净水生产车间，购买纯净水生产设备1套，卫生水桶400个，厂房建设300平米。</t>
  </si>
  <si>
    <t>受益
贫困户46户96人，增加收入</t>
  </si>
  <si>
    <t>全额投资</t>
  </si>
  <si>
    <t>岔上镇</t>
  </si>
  <si>
    <t>崖窑上村</t>
  </si>
  <si>
    <t>红枣降高塑形350亩，提质增效，增加农民管护收入</t>
  </si>
  <si>
    <t>受益贫困户14户29人</t>
  </si>
  <si>
    <t>吴政财预发〔2020〕17号（2019年度林业局结余资金）支5.25万元</t>
  </si>
  <si>
    <t>丁家湾村</t>
  </si>
  <si>
    <t>红枣降高塑形300亩，提质增效，增加农民管护收入</t>
  </si>
  <si>
    <t>受益贫困户228户553人</t>
  </si>
  <si>
    <t>吴政财预发〔2020〕17号（2019年度林业局结余资金）支4.5万元</t>
  </si>
  <si>
    <t>岔上村</t>
  </si>
  <si>
    <t>受益贫困户29户68人</t>
  </si>
  <si>
    <t>高尚焉村</t>
  </si>
  <si>
    <t>红枣降高塑形301亩，提质增效，增加农民管护收入</t>
  </si>
  <si>
    <t>受益贫困户92户240人</t>
  </si>
  <si>
    <t>吴政财预发〔2020〕17号（2019年度林业局结余资金）支4.52万元</t>
  </si>
  <si>
    <t>寇家塬镇</t>
  </si>
  <si>
    <t>后山村</t>
  </si>
  <si>
    <t>红枣降高塑形400亩，提质增效，增加农民管护收入</t>
  </si>
  <si>
    <t>受益贫困户69户142人</t>
  </si>
  <si>
    <t>吴政财预发〔2020〕17号（2019年度林业局结余资金）支5.69万元</t>
  </si>
  <si>
    <t>尚家塬村</t>
  </si>
  <si>
    <t>受益贫困户81户165人</t>
  </si>
  <si>
    <t>庙岔上村</t>
  </si>
  <si>
    <t>红枣降高塑形1200亩，提质增效，增加农民管护收入</t>
  </si>
  <si>
    <t>受益贫困户44户90人</t>
  </si>
  <si>
    <t>吴政财预发〔2020〕17号（2019年度林业局结余资金）支12万元</t>
  </si>
  <si>
    <t>横沟村</t>
  </si>
  <si>
    <t>红枣降高塑形500亩，提质增效，增加农民管护收入</t>
  </si>
  <si>
    <t>受益贫困户316户869人</t>
  </si>
  <si>
    <t>吴政财预发〔2020〕17号（2019年度林业局结余资金）支7.5万元</t>
  </si>
  <si>
    <t>薛下村村</t>
  </si>
  <si>
    <t>受益贫困户128户300人</t>
  </si>
  <si>
    <t>辛家沟镇</t>
  </si>
  <si>
    <t>养鸡扩建到220只、羊221只、牛21头</t>
  </si>
  <si>
    <t>受益
贫困户274户548人，增加收入</t>
  </si>
  <si>
    <t>东庄村</t>
  </si>
  <si>
    <t>艾草种植350亩，带整地</t>
  </si>
  <si>
    <t>受益
贫困户73户169人，带动贫困户增收</t>
  </si>
  <si>
    <t>吴政财预发〔2020〕17号（2019年度农业农村局结余资金）支56.25万元</t>
  </si>
  <si>
    <t>张家山镇</t>
  </si>
  <si>
    <t>高家庄村</t>
  </si>
  <si>
    <t>艾草256亩（含56亩坝地）200亩整地</t>
  </si>
  <si>
    <t>受益
贫困户10户21人，带动贫困户增收</t>
  </si>
  <si>
    <t>吴政财预发〔2020〕17号（2019年度农业农村局结余资金）支72.6万元</t>
  </si>
  <si>
    <t>日光温室一座400㎡</t>
  </si>
  <si>
    <t>受益
贫困户110户230人，带动贫困户增收</t>
  </si>
  <si>
    <t>吴政财预发〔2020〕17号（2019年度农业农村局结余资金）支14.4万元</t>
  </si>
  <si>
    <t>辛庄中
心社区</t>
  </si>
  <si>
    <t>2019年新栽葡萄（红提）65亩第二轮补助65*600=3.9万元</t>
  </si>
  <si>
    <t>受益
贫困户102户235人，带动贫困户增收</t>
  </si>
  <si>
    <t>吴政财预发〔2020〕17号（2019年度农业农村局结余资金）支1.95万元</t>
  </si>
  <si>
    <t>郭家沟镇</t>
  </si>
  <si>
    <t>齐家山村</t>
  </si>
  <si>
    <t>2019年新栽山地苹果65亩第二轮补助65*300=1.95万元</t>
  </si>
  <si>
    <t>受益
贫困户22户41人，带动贫困户增收</t>
  </si>
  <si>
    <t>高家塄村</t>
  </si>
  <si>
    <t>（续建）猪场场地平整，道路砖铺120米，排水220米，抽水管道1000米，地磅，上猪台</t>
  </si>
  <si>
    <t>受益
贫困户69户150人，带动贫困户增收</t>
  </si>
  <si>
    <t>马跑泉村</t>
  </si>
  <si>
    <t>尾留项目：吴堡县润林养殖专业合作社，兑付经营主体带动贫困户第三轮奖补资金（每带动一个贫困户按1000元计算）</t>
  </si>
  <si>
    <t>受益
贫困户13户36人，带动贫困户增收</t>
  </si>
  <si>
    <t>吴政财预发〔2020〕17号（2019年度农业农村局结余资金）支1.3万元</t>
  </si>
  <si>
    <t>尾留项目：吴堡县生旺养殖专业合作社，兑付经营主体带动贫困户第三轮奖补资金（每带动一个贫困户按1000元计算）</t>
  </si>
  <si>
    <t>受益
贫困户10户24人，带动贫困户增收</t>
  </si>
  <si>
    <t>吴政财预发〔2020〕17号（2019年度农业农村局结余资金）支1万元</t>
  </si>
  <si>
    <t>薛下村</t>
  </si>
  <si>
    <t>尾留项目：吴堡县恒森牧业有限责任公司，兑付经营主体带动贫困户第三轮奖补资金（每带动一个贫困户按1000元计算）</t>
  </si>
  <si>
    <t>受益
贫困户10户28人，带动贫困户增收</t>
  </si>
  <si>
    <t>叶家园沟村</t>
  </si>
  <si>
    <t>尾留项目：吴堡县叶家园沟天热绿色综合养殖合作社，兑付经营主体带动贫困户第三轮奖补资金（每带动一个贫困户按1000元计算）</t>
  </si>
  <si>
    <t>受益
贫困户27户75人，带动贫困户增收</t>
  </si>
  <si>
    <t>吴政财预发〔2020〕17号（2019年度农业农村局结余资金）支2.7万元</t>
  </si>
  <si>
    <t>薛张家山村</t>
  </si>
  <si>
    <t>尾留项目：吴堡县薛张家山养殖专业合作社，兑付经营主体带动贫困户第三轮奖补资金（每带动一个贫困户按1000元计算）</t>
  </si>
  <si>
    <t>受益
贫困户20户29人，带动贫困户增收</t>
  </si>
  <si>
    <t>吴政财预发〔2020〕17号（2019年度农业农村局结余资金）支2万元</t>
  </si>
  <si>
    <t>杨家畔村</t>
  </si>
  <si>
    <t>尾留项目：吴堡县文招养殖专业合作社，兑付经营主体带动贫困户第三轮奖补资金（每带动一个贫困户按1000元计算）</t>
  </si>
  <si>
    <t>受益
贫困户10户18人，带动贫困户增收</t>
  </si>
  <si>
    <t>桥则沟村</t>
  </si>
  <si>
    <t>尾留项目：吴堡县桥则沟致富养殖专业合作社，兑付经营主体带动贫困户第三轮奖补资金（每带动一个贫困户按1000元计算）</t>
  </si>
  <si>
    <t>受益
贫困户29户62人，带动贫困户增收</t>
  </si>
  <si>
    <t>吴政财预发〔2020〕17号（2019年度农业农村局结余资金）支2.9万元</t>
  </si>
  <si>
    <t>樊家畔村</t>
  </si>
  <si>
    <t>（尾留项目）寰宇农业发展有限公司：兑付经营主体带动贫困户第三轮奖补资金（每带动一个贫困户按1000元计算）</t>
  </si>
  <si>
    <t>受益
贫困户30户50人，带动贫困户增收</t>
  </si>
  <si>
    <t>吴政财预发〔2020〕17号（2019年度农业农村局结余资金）支3万元</t>
  </si>
  <si>
    <t>丁家畔村</t>
  </si>
  <si>
    <t>（尾留项目）黄河红枣业生态开发有限公司：兑付经营主体带动贫困户第三轮奖补资金（每带动一个贫困户按1000元计算）</t>
  </si>
  <si>
    <t>受益
贫困户89户249人，带动贫困户增收</t>
  </si>
  <si>
    <t>吴政财预发〔2020〕17号（2019年度农业农村局结余资金）支8.9万元</t>
  </si>
  <si>
    <t>刘家塬头村</t>
  </si>
  <si>
    <t>（尾留项目）龙翔农业科技综合开发有限责任公司：兑付经营主体带动贫困户第三轮奖补资金（每带动一个贫困户按1000元计算）</t>
  </si>
  <si>
    <t>受益
贫困户89户223人，带动贫困户增收</t>
  </si>
  <si>
    <t>车家塬村</t>
  </si>
  <si>
    <t>（尾留项目）明杰蚕桑专业合作社：兑付经营主体带动贫困户第三轮奖补资金（每带动一个贫困户按1000元计算）</t>
  </si>
  <si>
    <t>受益
贫困户23户58人，带动贫困户增收</t>
  </si>
  <si>
    <t>吴政财预发〔2020〕17号（2019年度农业农村局结余资金）支2.3万元</t>
  </si>
  <si>
    <t>袁家山村</t>
  </si>
  <si>
    <t>（自动化猪场）修建养殖场挡墙，排水渠150米</t>
  </si>
  <si>
    <t>受益
贫困户42户115人，带动贫困户增收</t>
  </si>
  <si>
    <t>吴政财预发〔2020〕17号（2019年度农业农村局结余资金）支14.88万元、榆财农改发［2020］1号支0.12万元</t>
  </si>
  <si>
    <t>（猪场）排洪渠长80米，宽2.7米，高2米。铁丝防护网200米，大门以及排洪砖墙40米</t>
  </si>
  <si>
    <t>受益
贫困户50户88人，带动贫困户增收</t>
  </si>
  <si>
    <t>榆财农改发［2020］1号支25万元</t>
  </si>
  <si>
    <t>基础设施类</t>
  </si>
  <si>
    <t>寺沟村</t>
  </si>
  <si>
    <t>宽滩自然村排洪渠水毁塌方治理1处（尾留项目）</t>
  </si>
  <si>
    <t>2019-2020</t>
  </si>
  <si>
    <t>受益
贫困户16户40人，解决全村出行困难</t>
  </si>
  <si>
    <t>吴政财预发〔2020〕17号（2019年度扶贫办结余资金）支2.42万元</t>
  </si>
  <si>
    <t>寺沟至张家山砖铺道路2.2公里（尾留项目）</t>
  </si>
  <si>
    <t>受益
贫困户60户160人，助推产业发展</t>
  </si>
  <si>
    <t>吴政财预发〔2020〕17号（2019年度扶贫办结余资金）支2.52万元</t>
  </si>
  <si>
    <t>达连坡中心村</t>
  </si>
  <si>
    <t>砖铺产业道路3.5公里，宽4.5米，石挡墙高8米（花椒栽植配套）（尾留项目）</t>
  </si>
  <si>
    <t>受益
贫困户55户106人，助推产业发展</t>
  </si>
  <si>
    <t>吴政财预发〔2020〕17号（2019年度扶贫办结余资金）支3.7万元</t>
  </si>
  <si>
    <t>李家塔下山村</t>
  </si>
  <si>
    <t>增设混凝土溢洪道（尾留项目）</t>
  </si>
  <si>
    <t>受益
贫困户89户195人，助推产业发展</t>
  </si>
  <si>
    <t>吴政财预发〔2020〕17号（2019年度扶贫办结余资金）支3万元</t>
  </si>
  <si>
    <t>杨家沟村</t>
  </si>
  <si>
    <t>平整土地（尾留项目）</t>
  </si>
  <si>
    <t>受益
贫困户100户213人，增加收入</t>
  </si>
  <si>
    <t>吴政财预发〔2020〕17号（2019年度扶贫办结余资金）支10.12万元</t>
  </si>
  <si>
    <t>日光温室配套附属设施：产业基地道路，排水、供电等配套设施（尾留项目）</t>
  </si>
  <si>
    <t>受益
贫困户122户280人，增加收入</t>
  </si>
  <si>
    <t>吴政财预发〔2020〕17号（2019年度扶贫办结余资金）支9.25万元</t>
  </si>
  <si>
    <t>生产用水蓄水池10个（尾留项目）</t>
  </si>
  <si>
    <t>受益
贫困户49户143人，增加收入</t>
  </si>
  <si>
    <t>吴政财预发〔2020〕17号（2019年度扶贫办结余资金）支0.52万元</t>
  </si>
  <si>
    <t>灌溉管道及线路12000米（尾留项目）</t>
  </si>
  <si>
    <t>受益
贫困户65户120人，增加收入</t>
  </si>
  <si>
    <t>吴政财预发〔2020〕17号（2019年度扶贫办结余资金）支1.14万元</t>
  </si>
  <si>
    <t>宋家条村</t>
  </si>
  <si>
    <t>花椒产业园区砖铺路4.5km（尾留项目）</t>
  </si>
  <si>
    <t>受益
贫困户39户71人，增加收入</t>
  </si>
  <si>
    <t>吴政财预发〔2020〕17号（2019年度扶贫办结余资金）支8.81万元</t>
  </si>
  <si>
    <t>李常家山村</t>
  </si>
  <si>
    <t>200亩花椒生产道路3km（尾留项目）</t>
  </si>
  <si>
    <t>受益
贫困户31户74人，全村受益</t>
  </si>
  <si>
    <t>吴政财预发〔2020〕17号（2019年度扶贫办结余资金）支6.49万元</t>
  </si>
  <si>
    <t>景家沟村</t>
  </si>
  <si>
    <t>生产道路2公里（尾留项目）</t>
  </si>
  <si>
    <t>受益
贫困户44户118人，全村受益</t>
  </si>
  <si>
    <t>吴政财预发〔2020〕17号（2019年度扶贫办结余资金）支3.92万元</t>
  </si>
  <si>
    <t>深砭焉村</t>
  </si>
  <si>
    <t>丰润园区砖铺生产道路1.3公里，宽3米，维修水毁道路长30米，宽4米，高20米，小型排水设施（尾留项目）</t>
  </si>
  <si>
    <t>受益
贫困户55户136人，助推产业发展</t>
  </si>
  <si>
    <t>吴政财预发〔2020〕17号（2019年度扶贫办结余资金）支5.78万元</t>
  </si>
  <si>
    <t>李家河村</t>
  </si>
  <si>
    <t>砖铺产业路2.1km（尾留项目）</t>
  </si>
  <si>
    <t>受益
贫困户39户97人，助推产业发展</t>
  </si>
  <si>
    <t>吴政财预发〔2020〕17号（2019年度扶贫办结余资金）支13.03万元</t>
  </si>
  <si>
    <t>呼家山中心村</t>
  </si>
  <si>
    <t>饮水管道500m</t>
  </si>
  <si>
    <t>受益
贫困户24户44人，解决群众饮水问题</t>
  </si>
  <si>
    <t>榆财农改发［2020］1号支5万元</t>
  </si>
  <si>
    <t>慕家崖中心村</t>
  </si>
  <si>
    <t>受益
贫困户24户53人，解决群众饮水问题</t>
  </si>
  <si>
    <t>弓家圪崂中心村</t>
  </si>
  <si>
    <t>白家塔子小组道路建设800m、涵洞建设400m</t>
  </si>
  <si>
    <t>受益
贫困户95户211人，通过基础设施提升，使群众出行更便捷</t>
  </si>
  <si>
    <t>榆财农改发［2020］1号支46.2万元</t>
  </si>
  <si>
    <t>宋家川街道</t>
  </si>
  <si>
    <t>郭家庄村</t>
  </si>
  <si>
    <t>主干道路砖铺1km，宽3.5米</t>
  </si>
  <si>
    <t>受益
贫困户92户196人，通过基础设施提升，使群众出行更便捷</t>
  </si>
  <si>
    <t>辛庄中心村</t>
  </si>
  <si>
    <t>维修硬化0.7公里道路，宽3.5米</t>
  </si>
  <si>
    <t>受益
贫困户102户235人，通过基础设施提升，使群众出行更便捷</t>
  </si>
  <si>
    <t>榆财农改发［2020］1号支30万元</t>
  </si>
  <si>
    <t>车家塔村</t>
  </si>
  <si>
    <t>涵洞2个（每个涵洞长10米，宽1.5米，高2米），水渠1处（长45米，宽1米）</t>
  </si>
  <si>
    <t>受益
贫困户5户8人，通过基础设施提升，使群众出行更便捷</t>
  </si>
  <si>
    <t>吴政财预发〔2020〕17号（2019年度扶贫办结余资金）支27万元、榆财农改发［2020］1号支63万元</t>
  </si>
  <si>
    <t>大枣湾村</t>
  </si>
  <si>
    <t>大枣湾村挡土墙580m³</t>
  </si>
  <si>
    <t>受益
贫困户55户108人，通过基础设施提升，使群众出行更便捷</t>
  </si>
  <si>
    <t>榆财农改发［2020］1号支31万元</t>
  </si>
  <si>
    <t>通户主干道砖铺300米</t>
  </si>
  <si>
    <t>2020</t>
  </si>
  <si>
    <t>榆财农改发［2020］1号支8万元</t>
  </si>
  <si>
    <t>叶家园沟村一步焉小组</t>
  </si>
  <si>
    <t>砖铺路，长450米宽4.5米</t>
  </si>
  <si>
    <t>受益
贫困户58户126人，通过基础设施提升，使群众出行更便捷</t>
  </si>
  <si>
    <t>榆财农改发［2020］1号支50万元</t>
  </si>
  <si>
    <t>川口村</t>
  </si>
  <si>
    <t>水泥硬化村内主干道，长1.2公里，宽3.5米</t>
  </si>
  <si>
    <t>受益
贫困户29户68人，通过基础设施提升，使群众出行更便捷</t>
  </si>
  <si>
    <t>村内主干道600m砖铺</t>
  </si>
  <si>
    <t>受益
贫困户37户70人，通过基础设施提升，使群众出行更便捷</t>
  </si>
  <si>
    <t>霍家沟村</t>
  </si>
  <si>
    <t>水泥硬化路220M(宽4.5M),提高路基0.7m</t>
  </si>
  <si>
    <t>受益
贫困户63户141人，通过基础设施提升，使群众出行更便捷</t>
  </si>
  <si>
    <t>吴政财预发〔2020〕17号（2019年度扶贫办结余资金）支22.01万元、榆财农改发［2020］1号支57.99万元</t>
  </si>
  <si>
    <t>辛庄村</t>
  </si>
  <si>
    <t>村间入户道路5公里、宽3.5m</t>
  </si>
  <si>
    <t>受益
贫困户71户203人，通过基础设施提升，使群众出行更便捷</t>
  </si>
  <si>
    <t>榆财农改发［2020］1号支60万元</t>
  </si>
  <si>
    <t>枣弯0.5公里排水及加宽路面</t>
  </si>
  <si>
    <t>受益
贫困户69户150人，通过基础设施提升，使群众出行更便捷</t>
  </si>
  <si>
    <t>榆财农改发［2020］1号支12万元</t>
  </si>
  <si>
    <t>李家沟小组入户路涵洞维修1座</t>
  </si>
  <si>
    <t>受益
贫困户4户12人，通过基础设施提升，使群众出行更便捷</t>
  </si>
  <si>
    <t>张家山村</t>
  </si>
  <si>
    <t>张家山村入户路涵洞维修1座</t>
  </si>
  <si>
    <t>受益
贫困户5户13人，通过基础设施提升，使群众出行更便捷</t>
  </si>
  <si>
    <t>后焉村</t>
  </si>
  <si>
    <t>石砌排洪渠长400米</t>
  </si>
  <si>
    <t>受益
贫困户73户143人，助推产业发展</t>
  </si>
  <si>
    <t>红湾村</t>
  </si>
  <si>
    <t>新建小桥一座用于红湾村324.2亩村集体流转回来的红枣降高塑形田间道路；桥长16米，宽4米，高12米，桥墩见方4米，走水垮架8米；道路：长1000米，宽3米，砖铺</t>
  </si>
  <si>
    <t>受益
贫困户51户122人，助推产业发展</t>
  </si>
  <si>
    <t>(日光温室)配套：蓄水池1座，长15米，宽3.5米宽，深5米</t>
  </si>
  <si>
    <t>受益
贫困户91户199人，助推产业发展</t>
  </si>
  <si>
    <t>榆财农改发［2020］1号支16万元</t>
  </si>
  <si>
    <t>机钻水井2口，蓄水井2口</t>
  </si>
  <si>
    <t>受益
贫困户65户151人，助推产业发展</t>
  </si>
  <si>
    <t>粉条厂配套设施：机钻水井1口。</t>
  </si>
  <si>
    <t>榆财农改发［2020］1号支38.38万元</t>
  </si>
  <si>
    <t>粉条厂配套设施续建：大型蓄水池1座，长30米，宽3.5米，深6米；</t>
  </si>
  <si>
    <t>榆财农改发［2020］1号支18.83万元</t>
  </si>
  <si>
    <t>下山畔村</t>
  </si>
  <si>
    <t>下山畔砖铺产业路长3km、宽3.5m</t>
  </si>
  <si>
    <t>受益
贫困户39户84人，助推产业发展</t>
  </si>
  <si>
    <t>榆财农改发［2020］1号支26.87万元、榆政财建［2020］2号支33.13万元</t>
  </si>
  <si>
    <t>排洪渠维修300m</t>
  </si>
  <si>
    <t>受益
贫困户100户214人，助推产业发展</t>
  </si>
  <si>
    <t>榆政财建［2020］2号支50万元</t>
  </si>
  <si>
    <t>李家庄村</t>
  </si>
  <si>
    <t>1、圈舍吃草料彩钢挡雨棚120平米；2、加固圈舍栏杆120平方米；3、蓄水井100立方1个；4、消毒设备一套；5、草料储存室一间120平方米；6、厕所</t>
  </si>
  <si>
    <t>受益
贫困户13户30人，助推产业发展</t>
  </si>
  <si>
    <t>榆政财建［2020］2号支48万元</t>
  </si>
  <si>
    <t>刘家焉村</t>
  </si>
  <si>
    <t>开路基，砖铺900米，2个蓄水池，管道3000米，大水泵2台，小水泵2台</t>
  </si>
  <si>
    <t>受益
贫困户79户197人，助推产业发展</t>
  </si>
  <si>
    <t>榆政财建［2020］2号支47万元</t>
  </si>
  <si>
    <t>砖铺产业园区道路4.8公里，宽3米</t>
  </si>
  <si>
    <t>受益
贫困户37户70人，助推产业发展</t>
  </si>
  <si>
    <t>榆政财建［2020］2号支65万元</t>
  </si>
  <si>
    <t>产业配套（维修大坝三座及排洪渠）</t>
  </si>
  <si>
    <t>受益
贫困户63户142人，助推产业发展</t>
  </si>
  <si>
    <t>榆政财建［2020］2号支60万元</t>
  </si>
  <si>
    <t>深井2眼、管道2000m、蓄水池1座、管理房一处.</t>
  </si>
  <si>
    <t>受益
贫困户91户192人，解决群众饮水问题</t>
  </si>
  <si>
    <t>丁家畔村薛家港小组道路拓宽路及硬化160米，隧道改造100米。</t>
  </si>
  <si>
    <t>受益
贫困户121户277人，通过基础设施提升，使群众出行更便捷</t>
  </si>
  <si>
    <t>（尾留工程）硬化杨家畔村贺家畔小组至沿黄公里1.59公里。</t>
  </si>
  <si>
    <t>受益
贫困户110户242人，方便群众出行，带动群众产业发展</t>
  </si>
  <si>
    <t>吴政财预发〔2020〕17号（2019年度发改局结余资金）支1.88万元</t>
  </si>
  <si>
    <t>（尾留工程）沿黄路至红龙城道路建设工程2.08公里。</t>
  </si>
  <si>
    <t>受益
贫困户55户102人，方便群众出行，带动群众产业发展</t>
  </si>
  <si>
    <t>吴政财预发〔2020〕17号（2019年度发改局结余资金）支1.25万元</t>
  </si>
  <si>
    <t>尚家坪村</t>
  </si>
  <si>
    <t>（尾留工程）尚家坪村砖铺环山道路工程1.51公里。</t>
  </si>
  <si>
    <t>受益
贫困户79户161人，方便群众出行，带动群众产业发展</t>
  </si>
  <si>
    <t>吴政财预发〔2020〕17号（2019年度发改局结余资金）支1.18万元</t>
  </si>
  <si>
    <t>郭家沟村</t>
  </si>
  <si>
    <t>提升路基1600米</t>
  </si>
  <si>
    <t>受益贫困户73户172人，通过基础设施提升，使群众出行更便捷</t>
  </si>
  <si>
    <t>榆政财农发［2019］172号支167万元</t>
  </si>
  <si>
    <t>钻天咀村</t>
  </si>
  <si>
    <t>对400m特坏路段路基路面修复</t>
  </si>
  <si>
    <t>受益贫困户75户138人，通过基础设施提升，使群众出行更便捷</t>
  </si>
  <si>
    <t>榆政财农发［2019］172号支5万元</t>
  </si>
  <si>
    <t>山头村</t>
  </si>
  <si>
    <t>对480m特坏路段路基路面修复</t>
  </si>
  <si>
    <t>受益贫困户24户46人，通过基础设施提升，使群众出行更便捷</t>
  </si>
  <si>
    <t>榆政财农发［2019］172号支35万元</t>
  </si>
  <si>
    <t>温家湾村</t>
  </si>
  <si>
    <t>温家湾通村公路3处800米坝比路高提升工程</t>
  </si>
  <si>
    <t>受益贫困户29户44人，通过基础设施提升，使群众出行更便捷</t>
  </si>
  <si>
    <t>榆政财农发［2019］172号支81万元</t>
  </si>
  <si>
    <t>特坏路段整治工程600m</t>
  </si>
  <si>
    <t>受益贫困户26户44人，通过基础设施提升，使群众出行更便捷</t>
  </si>
  <si>
    <t>榆政财农发［2019］172号支14.13万元</t>
  </si>
  <si>
    <t>特坏路段整治工程400m</t>
  </si>
  <si>
    <t>受益贫困户14户28人，通过基础设施提升，使群众出行更便捷</t>
  </si>
  <si>
    <t>榆政财农发［2019］172号支6.12万元</t>
  </si>
  <si>
    <t>叶家园沟</t>
  </si>
  <si>
    <t>受益贫困户24户66人，通过基础设施提升，使群众出行更便捷</t>
  </si>
  <si>
    <t>榆政财农发［2019］172号支27.66万元</t>
  </si>
  <si>
    <t>通村、组硬化路及护栏</t>
  </si>
  <si>
    <t>受益贫困户78户284人，通过基础设施提升，使群众出行更便捷</t>
  </si>
  <si>
    <t>榆政财农发［2019］172号支93万元</t>
  </si>
  <si>
    <t>对600m特坏路段路基路面修复</t>
  </si>
  <si>
    <t>受益贫困户28户233人，通过基础设施提升，使群众出行更便捷</t>
  </si>
  <si>
    <t>榆政财农发［2019］172号支7.36万元</t>
  </si>
  <si>
    <t>对120m特坏路段路基路面修复</t>
  </si>
  <si>
    <t>受益贫困户33户55人，通过基础设施提升，使群众出行更便捷</t>
  </si>
  <si>
    <t>榆政财农发［2019］172号支18.78万元</t>
  </si>
  <si>
    <t>对800m特坏路段路基路面修复</t>
  </si>
  <si>
    <t>受益贫困户42户79人，通过基础设施提升，使群众出行更便捷</t>
  </si>
  <si>
    <t>榆政财农发［2019］172号支27.5万元</t>
  </si>
  <si>
    <t>对100m特坏路段路基路面修复</t>
  </si>
  <si>
    <t>受益贫困户48户88人，通过基础设施提升，使群众出行更便捷</t>
  </si>
  <si>
    <t>榆政财农发［2019］172号支5.48万元</t>
  </si>
  <si>
    <t>宽马家石村</t>
  </si>
  <si>
    <t>宽马家石村主干道2处坝高路低路段350米维修工程</t>
  </si>
  <si>
    <t>受益
贫困户12户23人，通过基础设施提升，使群众出行更便捷</t>
  </si>
  <si>
    <t>榆政财农发［2019］172号支44万元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</si>
</sst>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theme="1"/>
      <name val="宋体"/>
      <family val="0"/>
    </font>
    <font>
      <b/>
      <sz val="11"/>
      <color indexed="8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0" borderId="0">
      <alignment vertical="center"/>
      <protection/>
    </xf>
    <xf numFmtId="0" fontId="1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9" fillId="0" borderId="3" applyNumberFormat="0" applyFill="0" applyAlignment="0" applyProtection="0"/>
    <xf numFmtId="0" fontId="19" fillId="7" borderId="0" applyNumberFormat="0" applyBorder="0" applyAlignment="0" applyProtection="0"/>
    <xf numFmtId="0" fontId="15" fillId="0" borderId="4" applyNumberFormat="0" applyFill="0" applyAlignment="0" applyProtection="0"/>
    <xf numFmtId="0" fontId="19" fillId="3" borderId="0" applyNumberFormat="0" applyBorder="0" applyAlignment="0" applyProtection="0"/>
    <xf numFmtId="0" fontId="22" fillId="2" borderId="5" applyNumberFormat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1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26" fillId="0" borderId="7" applyNumberFormat="0" applyFill="0" applyAlignment="0" applyProtection="0"/>
    <xf numFmtId="0" fontId="4" fillId="0" borderId="8" applyNumberFormat="0" applyFill="0" applyAlignment="0" applyProtection="0"/>
    <xf numFmtId="0" fontId="18" fillId="9" borderId="0" applyNumberFormat="0" applyBorder="0" applyAlignment="0" applyProtection="0"/>
    <xf numFmtId="0" fontId="6" fillId="0" borderId="0">
      <alignment vertical="center"/>
      <protection/>
    </xf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6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33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6" fillId="0" borderId="0">
      <alignment vertical="center"/>
      <protection/>
    </xf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 vertical="center"/>
      <protection/>
    </xf>
    <xf numFmtId="0" fontId="34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177" fontId="35" fillId="0" borderId="9" xfId="0" applyNumberFormat="1" applyFont="1" applyFill="1" applyBorder="1" applyAlignment="1">
      <alignment horizontal="center" vertical="center" wrapText="1"/>
    </xf>
    <xf numFmtId="177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6" fillId="0" borderId="9" xfId="73" applyFont="1" applyFill="1" applyBorder="1" applyAlignment="1">
      <alignment horizontal="center" vertical="center" wrapText="1"/>
      <protection/>
    </xf>
    <xf numFmtId="0" fontId="36" fillId="0" borderId="9" xfId="7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53" applyFont="1" applyFill="1" applyBorder="1" applyAlignment="1">
      <alignment horizontal="center" vertical="center" wrapText="1"/>
      <protection/>
    </xf>
    <xf numFmtId="176" fontId="35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176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76" fontId="36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49" applyFont="1" applyFill="1" applyBorder="1" applyAlignment="1">
      <alignment horizontal="center" vertical="center" wrapText="1"/>
      <protection/>
    </xf>
    <xf numFmtId="0" fontId="1" fillId="0" borderId="9" xfId="82" applyFont="1" applyFill="1" applyBorder="1" applyAlignment="1">
      <alignment horizontal="center" vertical="center" wrapText="1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49" fontId="1" fillId="0" borderId="9" xfId="8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4 2 3 2" xfId="40"/>
    <cellStyle name="常规 5 3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2 2 3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常规 2 2 5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7" xfId="73"/>
    <cellStyle name="常规 10 2 2" xfId="74"/>
    <cellStyle name="常规 2" xfId="75"/>
    <cellStyle name="常规 4" xfId="76"/>
    <cellStyle name="常规 14 2" xfId="77"/>
    <cellStyle name="常规 10 10" xfId="78"/>
    <cellStyle name="常规 2 2 10" xfId="79"/>
    <cellStyle name="常规 9 4" xfId="80"/>
    <cellStyle name="常规 6 17" xfId="81"/>
    <cellStyle name="常规 2 4" xfId="82"/>
    <cellStyle name="常规 8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SheetLayoutView="100" workbookViewId="0" topLeftCell="A1">
      <pane ySplit="4" topLeftCell="A5" activePane="bottomLeft" state="frozen"/>
      <selection pane="bottomLeft" activeCell="J9" sqref="J9"/>
    </sheetView>
  </sheetViews>
  <sheetFormatPr defaultColWidth="9.00390625" defaultRowHeight="13.5"/>
  <cols>
    <col min="1" max="1" width="6.125" style="58" customWidth="1"/>
    <col min="2" max="2" width="8.00390625" style="58" customWidth="1"/>
    <col min="3" max="3" width="12.625" style="58" customWidth="1"/>
    <col min="4" max="4" width="12.625" style="60" customWidth="1"/>
    <col min="5" max="5" width="9.00390625" style="60" customWidth="1"/>
    <col min="6" max="6" width="22.75390625" style="60" customWidth="1"/>
    <col min="7" max="7" width="12.25390625" style="60" customWidth="1"/>
    <col min="8" max="8" width="12.125" style="60" customWidth="1"/>
    <col min="9" max="9" width="14.875" style="60" customWidth="1"/>
    <col min="10" max="10" width="23.50390625" style="58" customWidth="1"/>
    <col min="11" max="16384" width="9.00390625" style="58" customWidth="1"/>
  </cols>
  <sheetData>
    <row r="1" spans="1:9" s="58" customFormat="1" ht="24" customHeight="1">
      <c r="A1" s="7" t="s">
        <v>0</v>
      </c>
      <c r="B1" s="8"/>
      <c r="C1" s="61"/>
      <c r="D1" s="61"/>
      <c r="E1" s="61"/>
      <c r="F1" s="61"/>
      <c r="G1" s="61"/>
      <c r="H1" s="61"/>
      <c r="I1" s="61"/>
    </row>
    <row r="2" spans="1:10" s="58" customFormat="1" ht="31.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58" customFormat="1" ht="24" customHeight="1">
      <c r="A3" s="63" t="s">
        <v>2</v>
      </c>
      <c r="B3" s="64" t="s">
        <v>3</v>
      </c>
      <c r="C3" s="65" t="s">
        <v>4</v>
      </c>
      <c r="D3" s="65" t="s">
        <v>5</v>
      </c>
      <c r="E3" s="66" t="s">
        <v>6</v>
      </c>
      <c r="F3" s="67"/>
      <c r="G3" s="68"/>
      <c r="H3" s="68"/>
      <c r="I3" s="82"/>
      <c r="J3" s="80" t="s">
        <v>7</v>
      </c>
    </row>
    <row r="4" spans="1:10" s="58" customFormat="1" ht="63" customHeight="1">
      <c r="A4" s="63"/>
      <c r="B4" s="64"/>
      <c r="C4" s="69"/>
      <c r="D4" s="69"/>
      <c r="E4" s="70" t="s">
        <v>8</v>
      </c>
      <c r="F4" s="70" t="s">
        <v>9</v>
      </c>
      <c r="G4" s="70" t="s">
        <v>10</v>
      </c>
      <c r="H4" s="70" t="s">
        <v>11</v>
      </c>
      <c r="I4" s="70" t="s">
        <v>12</v>
      </c>
      <c r="J4" s="81"/>
    </row>
    <row r="5" spans="1:10" s="58" customFormat="1" ht="99.75" customHeight="1">
      <c r="A5" s="71"/>
      <c r="B5" s="71"/>
      <c r="C5" s="63" t="s">
        <v>13</v>
      </c>
      <c r="D5" s="63">
        <f aca="true" t="shared" si="0" ref="D5:I5">SUM(D6,D8,D10,D16,D22,D26)</f>
        <v>82</v>
      </c>
      <c r="E5" s="63">
        <f t="shared" si="0"/>
        <v>2151.6899999999996</v>
      </c>
      <c r="F5" s="63">
        <f t="shared" si="0"/>
        <v>1098.9999999999998</v>
      </c>
      <c r="G5" s="63">
        <f t="shared" si="0"/>
        <v>665</v>
      </c>
      <c r="H5" s="63"/>
      <c r="I5" s="63">
        <f t="shared" si="0"/>
        <v>387.69000000000005</v>
      </c>
      <c r="J5" s="83" t="s">
        <v>14</v>
      </c>
    </row>
    <row r="6" spans="1:10" s="59" customFormat="1" ht="72" customHeight="1">
      <c r="A6" s="63">
        <v>1</v>
      </c>
      <c r="B6" s="72" t="s">
        <v>15</v>
      </c>
      <c r="C6" s="63" t="s">
        <v>16</v>
      </c>
      <c r="D6" s="63">
        <f>SUM(D7)</f>
        <v>1</v>
      </c>
      <c r="E6" s="63">
        <f aca="true" t="shared" si="1" ref="E6:I6">SUM(E7:E7)</f>
        <v>85</v>
      </c>
      <c r="F6" s="63">
        <f t="shared" si="1"/>
        <v>80.41</v>
      </c>
      <c r="G6" s="63"/>
      <c r="H6" s="63"/>
      <c r="I6" s="63">
        <f t="shared" si="1"/>
        <v>4.59</v>
      </c>
      <c r="J6" s="83" t="s">
        <v>17</v>
      </c>
    </row>
    <row r="7" spans="1:10" s="59" customFormat="1" ht="69.75" customHeight="1">
      <c r="A7" s="63"/>
      <c r="B7" s="72"/>
      <c r="C7" s="73" t="s">
        <v>18</v>
      </c>
      <c r="D7" s="63">
        <v>1</v>
      </c>
      <c r="E7" s="71">
        <v>85</v>
      </c>
      <c r="F7" s="73">
        <v>80.41</v>
      </c>
      <c r="G7" s="71"/>
      <c r="H7" s="71"/>
      <c r="I7" s="71">
        <v>4.59</v>
      </c>
      <c r="J7" s="83" t="s">
        <v>17</v>
      </c>
    </row>
    <row r="8" spans="1:10" s="58" customFormat="1" ht="51" customHeight="1">
      <c r="A8" s="74">
        <v>2</v>
      </c>
      <c r="B8" s="74" t="s">
        <v>19</v>
      </c>
      <c r="C8" s="63" t="s">
        <v>16</v>
      </c>
      <c r="D8" s="63">
        <f>SUM(D9:D9)</f>
        <v>2</v>
      </c>
      <c r="E8" s="63">
        <f>SUM(E9:E9)</f>
        <v>52.95</v>
      </c>
      <c r="F8" s="63"/>
      <c r="G8" s="63"/>
      <c r="H8" s="63"/>
      <c r="I8" s="63">
        <f>SUM(I9:I9)</f>
        <v>52.95</v>
      </c>
      <c r="J8" s="83" t="s">
        <v>20</v>
      </c>
    </row>
    <row r="9" spans="1:10" s="58" customFormat="1" ht="39.75" customHeight="1">
      <c r="A9" s="74"/>
      <c r="B9" s="74"/>
      <c r="C9" s="75" t="s">
        <v>21</v>
      </c>
      <c r="D9" s="71">
        <v>2</v>
      </c>
      <c r="E9" s="71">
        <v>52.95</v>
      </c>
      <c r="F9" s="71"/>
      <c r="G9" s="63"/>
      <c r="H9" s="63"/>
      <c r="I9" s="71">
        <v>52.95</v>
      </c>
      <c r="J9" s="83" t="s">
        <v>20</v>
      </c>
    </row>
    <row r="10" spans="1:10" s="59" customFormat="1" ht="84.75" customHeight="1">
      <c r="A10" s="74">
        <v>3</v>
      </c>
      <c r="B10" s="76" t="s">
        <v>22</v>
      </c>
      <c r="C10" s="63" t="s">
        <v>16</v>
      </c>
      <c r="D10" s="63">
        <f aca="true" t="shared" si="2" ref="D10:I10">SUM(D11:D15)</f>
        <v>20</v>
      </c>
      <c r="E10" s="63">
        <f t="shared" si="2"/>
        <v>227.09</v>
      </c>
      <c r="F10" s="63">
        <f t="shared" si="2"/>
        <v>25.12</v>
      </c>
      <c r="G10" s="63"/>
      <c r="H10" s="63"/>
      <c r="I10" s="63">
        <f t="shared" si="2"/>
        <v>201.97</v>
      </c>
      <c r="J10" s="83" t="s">
        <v>23</v>
      </c>
    </row>
    <row r="11" spans="1:10" s="58" customFormat="1" ht="49.5" customHeight="1">
      <c r="A11" s="74"/>
      <c r="B11" s="76"/>
      <c r="C11" s="77" t="s">
        <v>24</v>
      </c>
      <c r="D11" s="71">
        <v>1</v>
      </c>
      <c r="E11" s="71">
        <v>2.54</v>
      </c>
      <c r="F11" s="71"/>
      <c r="G11" s="63"/>
      <c r="H11" s="63"/>
      <c r="I11" s="71">
        <v>2.54</v>
      </c>
      <c r="J11" s="83" t="s">
        <v>25</v>
      </c>
    </row>
    <row r="12" spans="1:10" s="58" customFormat="1" ht="49.5" customHeight="1">
      <c r="A12" s="74"/>
      <c r="B12" s="76"/>
      <c r="C12" s="77" t="s">
        <v>26</v>
      </c>
      <c r="D12" s="71">
        <v>5</v>
      </c>
      <c r="E12" s="71">
        <v>147.15</v>
      </c>
      <c r="F12" s="71"/>
      <c r="G12" s="63"/>
      <c r="H12" s="63"/>
      <c r="I12" s="71">
        <v>147.15</v>
      </c>
      <c r="J12" s="83" t="s">
        <v>27</v>
      </c>
    </row>
    <row r="13" spans="1:10" s="58" customFormat="1" ht="49.5" customHeight="1">
      <c r="A13" s="74"/>
      <c r="B13" s="76"/>
      <c r="C13" s="77" t="s">
        <v>28</v>
      </c>
      <c r="D13" s="71">
        <v>1</v>
      </c>
      <c r="E13" s="78">
        <v>2.4</v>
      </c>
      <c r="F13" s="71"/>
      <c r="G13" s="63"/>
      <c r="H13" s="63"/>
      <c r="I13" s="78">
        <v>2.4</v>
      </c>
      <c r="J13" s="83" t="s">
        <v>29</v>
      </c>
    </row>
    <row r="14" spans="1:10" s="58" customFormat="1" ht="49.5" customHeight="1">
      <c r="A14" s="74"/>
      <c r="B14" s="76"/>
      <c r="C14" s="77" t="s">
        <v>30</v>
      </c>
      <c r="D14" s="71">
        <v>11</v>
      </c>
      <c r="E14" s="71">
        <v>35</v>
      </c>
      <c r="F14" s="71"/>
      <c r="G14" s="63"/>
      <c r="H14" s="63"/>
      <c r="I14" s="71">
        <v>35</v>
      </c>
      <c r="J14" s="83" t="s">
        <v>31</v>
      </c>
    </row>
    <row r="15" spans="1:10" s="58" customFormat="1" ht="70.5" customHeight="1">
      <c r="A15" s="74"/>
      <c r="B15" s="76"/>
      <c r="C15" s="77" t="s">
        <v>32</v>
      </c>
      <c r="D15" s="71">
        <v>2</v>
      </c>
      <c r="E15" s="71">
        <v>40</v>
      </c>
      <c r="F15" s="71">
        <v>25.12</v>
      </c>
      <c r="G15" s="63"/>
      <c r="H15" s="63"/>
      <c r="I15" s="78">
        <v>14.88</v>
      </c>
      <c r="J15" s="83" t="s">
        <v>33</v>
      </c>
    </row>
    <row r="16" spans="1:10" s="58" customFormat="1" ht="99" customHeight="1">
      <c r="A16" s="63">
        <v>4</v>
      </c>
      <c r="B16" s="63" t="s">
        <v>34</v>
      </c>
      <c r="C16" s="63" t="s">
        <v>16</v>
      </c>
      <c r="D16" s="63">
        <f aca="true" t="shared" si="3" ref="D16:I16">SUM(D17:D21)</f>
        <v>41</v>
      </c>
      <c r="E16" s="63">
        <f t="shared" si="3"/>
        <v>1065.31</v>
      </c>
      <c r="F16" s="63">
        <f t="shared" si="3"/>
        <v>945.5999999999999</v>
      </c>
      <c r="G16" s="63"/>
      <c r="H16" s="63"/>
      <c r="I16" s="63">
        <f t="shared" si="3"/>
        <v>119.71000000000001</v>
      </c>
      <c r="J16" s="83" t="s">
        <v>35</v>
      </c>
    </row>
    <row r="17" spans="1:10" s="58" customFormat="1" ht="45" customHeight="1">
      <c r="A17" s="63"/>
      <c r="B17" s="63"/>
      <c r="C17" s="75" t="s">
        <v>36</v>
      </c>
      <c r="D17" s="71">
        <v>2</v>
      </c>
      <c r="E17" s="71">
        <v>4.94</v>
      </c>
      <c r="F17" s="63"/>
      <c r="G17" s="63"/>
      <c r="H17" s="63"/>
      <c r="I17" s="71">
        <v>4.94</v>
      </c>
      <c r="J17" s="83" t="s">
        <v>37</v>
      </c>
    </row>
    <row r="18" spans="1:10" s="58" customFormat="1" ht="45" customHeight="1">
      <c r="A18" s="63"/>
      <c r="B18" s="63"/>
      <c r="C18" s="75" t="s">
        <v>38</v>
      </c>
      <c r="D18" s="71">
        <v>11</v>
      </c>
      <c r="E18" s="71">
        <v>65.76</v>
      </c>
      <c r="F18" s="63"/>
      <c r="G18" s="63"/>
      <c r="H18" s="63"/>
      <c r="I18" s="71">
        <v>65.76</v>
      </c>
      <c r="J18" s="83" t="s">
        <v>39</v>
      </c>
    </row>
    <row r="19" spans="1:10" s="58" customFormat="1" ht="45" customHeight="1">
      <c r="A19" s="63"/>
      <c r="B19" s="63"/>
      <c r="C19" s="75" t="s">
        <v>40</v>
      </c>
      <c r="D19" s="71">
        <v>2</v>
      </c>
      <c r="E19" s="71">
        <v>10</v>
      </c>
      <c r="F19" s="71">
        <v>10</v>
      </c>
      <c r="G19" s="71"/>
      <c r="H19" s="71"/>
      <c r="I19" s="71"/>
      <c r="J19" s="83" t="s">
        <v>41</v>
      </c>
    </row>
    <row r="20" spans="1:10" s="58" customFormat="1" ht="64.5" customHeight="1">
      <c r="A20" s="63"/>
      <c r="B20" s="63"/>
      <c r="C20" s="71" t="s">
        <v>42</v>
      </c>
      <c r="D20" s="71">
        <v>14</v>
      </c>
      <c r="E20" s="71">
        <v>467.2</v>
      </c>
      <c r="F20" s="71">
        <v>418.19</v>
      </c>
      <c r="G20" s="71"/>
      <c r="H20" s="71"/>
      <c r="I20" s="71">
        <v>49.01</v>
      </c>
      <c r="J20" s="83" t="s">
        <v>43</v>
      </c>
    </row>
    <row r="21" spans="1:10" s="58" customFormat="1" ht="51.75" customHeight="1">
      <c r="A21" s="63"/>
      <c r="B21" s="63"/>
      <c r="C21" s="75" t="s">
        <v>32</v>
      </c>
      <c r="D21" s="71">
        <v>12</v>
      </c>
      <c r="E21" s="71">
        <v>517.41</v>
      </c>
      <c r="F21" s="71">
        <v>517.41</v>
      </c>
      <c r="G21" s="71"/>
      <c r="H21" s="71"/>
      <c r="I21" s="71"/>
      <c r="J21" s="83" t="s">
        <v>44</v>
      </c>
    </row>
    <row r="22" spans="1:10" s="59" customFormat="1" ht="106.5" customHeight="1">
      <c r="A22" s="63">
        <v>5</v>
      </c>
      <c r="B22" s="63" t="s">
        <v>45</v>
      </c>
      <c r="C22" s="63" t="s">
        <v>16</v>
      </c>
      <c r="D22" s="63">
        <f>SUM(D23:D25)</f>
        <v>5</v>
      </c>
      <c r="E22" s="63">
        <f aca="true" t="shared" si="4" ref="E22:I22">SUM(E23:E25)</f>
        <v>189.31</v>
      </c>
      <c r="F22" s="63">
        <f t="shared" si="4"/>
        <v>47.87</v>
      </c>
      <c r="G22" s="63">
        <f t="shared" si="4"/>
        <v>132.97</v>
      </c>
      <c r="H22" s="63"/>
      <c r="I22" s="63">
        <f t="shared" si="4"/>
        <v>8.469999999999999</v>
      </c>
      <c r="J22" s="83" t="s">
        <v>46</v>
      </c>
    </row>
    <row r="23" spans="1:10" s="59" customFormat="1" ht="72" customHeight="1">
      <c r="A23" s="63"/>
      <c r="B23" s="63"/>
      <c r="C23" s="71" t="s">
        <v>40</v>
      </c>
      <c r="D23" s="71">
        <v>1</v>
      </c>
      <c r="E23" s="71">
        <v>120</v>
      </c>
      <c r="F23" s="79">
        <v>47.87</v>
      </c>
      <c r="G23" s="79">
        <v>72.13</v>
      </c>
      <c r="H23" s="63"/>
      <c r="I23" s="63"/>
      <c r="J23" s="83" t="s">
        <v>47</v>
      </c>
    </row>
    <row r="24" spans="1:10" s="59" customFormat="1" ht="63" customHeight="1">
      <c r="A24" s="63"/>
      <c r="B24" s="63"/>
      <c r="C24" s="73" t="s">
        <v>42</v>
      </c>
      <c r="D24" s="71">
        <v>1</v>
      </c>
      <c r="E24" s="71">
        <v>65</v>
      </c>
      <c r="F24" s="71"/>
      <c r="G24" s="79">
        <v>60.84</v>
      </c>
      <c r="H24" s="79"/>
      <c r="I24" s="79">
        <v>4.16</v>
      </c>
      <c r="J24" s="83" t="s">
        <v>48</v>
      </c>
    </row>
    <row r="25" spans="1:10" s="59" customFormat="1" ht="42" customHeight="1">
      <c r="A25" s="63"/>
      <c r="B25" s="63"/>
      <c r="C25" s="73" t="s">
        <v>36</v>
      </c>
      <c r="D25" s="71">
        <v>3</v>
      </c>
      <c r="E25" s="71">
        <v>4.31</v>
      </c>
      <c r="F25" s="71"/>
      <c r="G25" s="71"/>
      <c r="H25" s="71"/>
      <c r="I25" s="71">
        <v>4.31</v>
      </c>
      <c r="J25" s="83" t="s">
        <v>49</v>
      </c>
    </row>
    <row r="26" spans="1:10" s="58" customFormat="1" ht="42" customHeight="1">
      <c r="A26" s="80">
        <v>6</v>
      </c>
      <c r="B26" s="80" t="s">
        <v>50</v>
      </c>
      <c r="C26" s="63" t="s">
        <v>16</v>
      </c>
      <c r="D26" s="63">
        <f aca="true" t="shared" si="5" ref="D26:G26">SUM(D27)</f>
        <v>13</v>
      </c>
      <c r="E26" s="63">
        <f t="shared" si="5"/>
        <v>532.03</v>
      </c>
      <c r="F26" s="63"/>
      <c r="G26" s="63">
        <f t="shared" si="5"/>
        <v>532.03</v>
      </c>
      <c r="H26" s="63"/>
      <c r="I26" s="63"/>
      <c r="J26" s="70" t="s">
        <v>51</v>
      </c>
    </row>
    <row r="27" spans="1:10" s="58" customFormat="1" ht="42" customHeight="1">
      <c r="A27" s="81"/>
      <c r="B27" s="81"/>
      <c r="C27" s="71" t="s">
        <v>42</v>
      </c>
      <c r="D27" s="71">
        <v>13</v>
      </c>
      <c r="E27" s="71">
        <v>532.03</v>
      </c>
      <c r="F27" s="71"/>
      <c r="G27" s="71">
        <v>532.03</v>
      </c>
      <c r="H27" s="71"/>
      <c r="I27" s="71"/>
      <c r="J27" s="70" t="s">
        <v>51</v>
      </c>
    </row>
  </sheetData>
  <sheetProtection/>
  <mergeCells count="20">
    <mergeCell ref="A1:B1"/>
    <mergeCell ref="A2:J2"/>
    <mergeCell ref="E3:I3"/>
    <mergeCell ref="A3:A4"/>
    <mergeCell ref="A6:A7"/>
    <mergeCell ref="A8:A9"/>
    <mergeCell ref="A10:A15"/>
    <mergeCell ref="A16:A21"/>
    <mergeCell ref="A22:A25"/>
    <mergeCell ref="A26:A27"/>
    <mergeCell ref="B3:B4"/>
    <mergeCell ref="B6:B7"/>
    <mergeCell ref="B8:B9"/>
    <mergeCell ref="B10:B15"/>
    <mergeCell ref="B16:B21"/>
    <mergeCell ref="B22:B25"/>
    <mergeCell ref="B26:B27"/>
    <mergeCell ref="C3:C4"/>
    <mergeCell ref="D3:D4"/>
    <mergeCell ref="J3:J4"/>
  </mergeCells>
  <dataValidations count="1">
    <dataValidation type="list" allowBlank="1" showInputMessage="1" showErrorMessage="1" sqref="C15">
      <formula1>INDIRECT($B15)</formula1>
    </dataValidation>
  </dataValidations>
  <printOptions/>
  <pageMargins left="0.7513888888888889" right="0.4722222222222222" top="0.5118055555555555" bottom="0.4722222222222222" header="0.5" footer="0.39305555555555555"/>
  <pageSetup firstPageNumber="5" useFirstPageNumber="1" fitToHeight="0" fitToWidth="1" horizontalDpi="600" verticalDpi="600" orientation="landscape" paperSize="9"/>
  <headerFoot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SheetLayoutView="100" workbookViewId="0" topLeftCell="A1">
      <selection activeCell="H80" sqref="H80"/>
    </sheetView>
  </sheetViews>
  <sheetFormatPr defaultColWidth="9.00390625" defaultRowHeight="39.75" customHeight="1"/>
  <cols>
    <col min="1" max="1" width="3.00390625" style="4" customWidth="1"/>
    <col min="2" max="2" width="7.00390625" style="5" customWidth="1"/>
    <col min="3" max="3" width="9.375" style="3" customWidth="1"/>
    <col min="4" max="4" width="8.125" style="3" customWidth="1"/>
    <col min="5" max="5" width="8.375" style="3" customWidth="1"/>
    <col min="6" max="6" width="18.50390625" style="5" customWidth="1"/>
    <col min="7" max="7" width="5.375" style="1" customWidth="1"/>
    <col min="8" max="8" width="11.75390625" style="1" customWidth="1"/>
    <col min="9" max="9" width="12.625" style="6" customWidth="1"/>
    <col min="10" max="10" width="9.25390625" style="6" customWidth="1"/>
    <col min="11" max="11" width="8.25390625" style="6" customWidth="1"/>
    <col min="12" max="12" width="5.375" style="6" customWidth="1"/>
    <col min="13" max="13" width="8.50390625" style="6" customWidth="1"/>
    <col min="14" max="14" width="10.125" style="6" customWidth="1"/>
    <col min="15" max="15" width="6.375" style="1" customWidth="1"/>
    <col min="16" max="16" width="4.75390625" style="1" customWidth="1"/>
    <col min="17" max="17" width="5.375" style="1" customWidth="1"/>
    <col min="18" max="18" width="21.125" style="1" customWidth="1"/>
    <col min="19" max="19" width="10.375" style="1" bestFit="1" customWidth="1"/>
    <col min="20" max="20" width="12.625" style="1" bestFit="1" customWidth="1"/>
    <col min="21" max="21" width="9.00390625" style="1" customWidth="1"/>
    <col min="22" max="22" width="12.625" style="1" bestFit="1" customWidth="1"/>
    <col min="23" max="16384" width="9.00390625" style="1" customWidth="1"/>
  </cols>
  <sheetData>
    <row r="1" spans="1:14" s="1" customFormat="1" ht="28.5" customHeight="1">
      <c r="A1" s="2"/>
      <c r="B1" s="7" t="s">
        <v>52</v>
      </c>
      <c r="C1" s="8"/>
      <c r="D1" s="8"/>
      <c r="E1" s="3"/>
      <c r="F1" s="5"/>
      <c r="I1" s="6"/>
      <c r="J1" s="6"/>
      <c r="K1" s="6"/>
      <c r="L1" s="6"/>
      <c r="M1" s="6"/>
      <c r="N1" s="6"/>
    </row>
    <row r="2" spans="1:18" s="1" customFormat="1" ht="40.5" customHeight="1">
      <c r="A2" s="2"/>
      <c r="B2" s="9" t="s">
        <v>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19.5" customHeight="1">
      <c r="A3" s="10" t="s">
        <v>2</v>
      </c>
      <c r="B3" s="11" t="s">
        <v>54</v>
      </c>
      <c r="C3" s="11" t="s">
        <v>55</v>
      </c>
      <c r="D3" s="12" t="s">
        <v>56</v>
      </c>
      <c r="E3" s="12"/>
      <c r="F3" s="11" t="s">
        <v>57</v>
      </c>
      <c r="G3" s="13" t="s">
        <v>58</v>
      </c>
      <c r="H3" s="14" t="s">
        <v>59</v>
      </c>
      <c r="I3" s="38" t="s">
        <v>6</v>
      </c>
      <c r="J3" s="38"/>
      <c r="K3" s="38"/>
      <c r="L3" s="38"/>
      <c r="M3" s="38"/>
      <c r="N3" s="38"/>
      <c r="O3" s="38"/>
      <c r="P3" s="12" t="s">
        <v>60</v>
      </c>
      <c r="Q3" s="12" t="s">
        <v>61</v>
      </c>
      <c r="R3" s="46" t="s">
        <v>7</v>
      </c>
    </row>
    <row r="4" spans="1:18" s="1" customFormat="1" ht="19.5" customHeight="1">
      <c r="A4" s="10"/>
      <c r="B4" s="11"/>
      <c r="C4" s="11"/>
      <c r="D4" s="15" t="s">
        <v>62</v>
      </c>
      <c r="E4" s="15" t="s">
        <v>63</v>
      </c>
      <c r="F4" s="11"/>
      <c r="G4" s="13"/>
      <c r="H4" s="14"/>
      <c r="I4" s="12" t="s">
        <v>64</v>
      </c>
      <c r="J4" s="38" t="s">
        <v>65</v>
      </c>
      <c r="K4" s="38"/>
      <c r="L4" s="38"/>
      <c r="M4" s="38"/>
      <c r="N4" s="38"/>
      <c r="O4" s="12" t="s">
        <v>66</v>
      </c>
      <c r="P4" s="12"/>
      <c r="Q4" s="12"/>
      <c r="R4" s="46"/>
    </row>
    <row r="5" spans="1:18" s="1" customFormat="1" ht="36" customHeight="1">
      <c r="A5" s="10"/>
      <c r="B5" s="11"/>
      <c r="C5" s="11"/>
      <c r="D5" s="15"/>
      <c r="E5" s="15"/>
      <c r="F5" s="11"/>
      <c r="G5" s="13"/>
      <c r="H5" s="14"/>
      <c r="I5" s="12"/>
      <c r="J5" s="11" t="s">
        <v>67</v>
      </c>
      <c r="K5" s="11" t="s">
        <v>68</v>
      </c>
      <c r="L5" s="11" t="s">
        <v>69</v>
      </c>
      <c r="M5" s="11" t="s">
        <v>70</v>
      </c>
      <c r="N5" s="11" t="s">
        <v>16</v>
      </c>
      <c r="O5" s="12"/>
      <c r="P5" s="12"/>
      <c r="Q5" s="12"/>
      <c r="R5" s="46"/>
    </row>
    <row r="6" spans="1:18" s="2" customFormat="1" ht="159" customHeight="1">
      <c r="A6" s="16"/>
      <c r="B6" s="17" t="s">
        <v>13</v>
      </c>
      <c r="C6" s="17"/>
      <c r="D6" s="17"/>
      <c r="E6" s="17"/>
      <c r="F6" s="17"/>
      <c r="G6" s="17"/>
      <c r="H6" s="17"/>
      <c r="I6" s="39">
        <f aca="true" t="shared" si="0" ref="I6:K6">SUM(I7,I9,I19,I40,I82,I88)</f>
        <v>2151.69</v>
      </c>
      <c r="J6" s="39">
        <f t="shared" si="0"/>
        <v>1099</v>
      </c>
      <c r="K6" s="39">
        <f t="shared" si="0"/>
        <v>665.0000000000001</v>
      </c>
      <c r="L6" s="39"/>
      <c r="M6" s="39">
        <f>SUM(M7,M9,M19,M40,M82,M88)</f>
        <v>387.69000000000005</v>
      </c>
      <c r="N6" s="39">
        <f>SUM(N7,N9,N19,N40,N82,N88)</f>
        <v>2151.69</v>
      </c>
      <c r="O6" s="40"/>
      <c r="P6" s="17"/>
      <c r="Q6" s="16"/>
      <c r="R6" s="47" t="s">
        <v>14</v>
      </c>
    </row>
    <row r="7" spans="1:18" s="2" customFormat="1" ht="111" customHeight="1">
      <c r="A7" s="18"/>
      <c r="B7" s="19" t="s">
        <v>15</v>
      </c>
      <c r="C7" s="19"/>
      <c r="D7" s="19"/>
      <c r="E7" s="19"/>
      <c r="F7" s="19"/>
      <c r="G7" s="20"/>
      <c r="H7" s="20"/>
      <c r="I7" s="17">
        <f aca="true" t="shared" si="1" ref="I7:I70">N7</f>
        <v>85</v>
      </c>
      <c r="J7" s="39">
        <f>SUM(J8)</f>
        <v>80.41</v>
      </c>
      <c r="K7" s="39"/>
      <c r="L7" s="41"/>
      <c r="M7" s="39">
        <f>SUM(M8)</f>
        <v>4.59</v>
      </c>
      <c r="N7" s="17">
        <f aca="true" t="shared" si="2" ref="N7:N70">SUM(J7:M7)</f>
        <v>85</v>
      </c>
      <c r="O7" s="42"/>
      <c r="P7" s="20"/>
      <c r="Q7" s="20"/>
      <c r="R7" s="47" t="s">
        <v>17</v>
      </c>
    </row>
    <row r="8" spans="1:18" s="2" customFormat="1" ht="102" customHeight="1">
      <c r="A8" s="21">
        <v>1</v>
      </c>
      <c r="B8" s="22" t="s">
        <v>71</v>
      </c>
      <c r="C8" s="22" t="s">
        <v>18</v>
      </c>
      <c r="D8" s="22" t="s">
        <v>72</v>
      </c>
      <c r="E8" s="22" t="s">
        <v>73</v>
      </c>
      <c r="F8" s="22" t="s">
        <v>74</v>
      </c>
      <c r="G8" s="22">
        <v>2020</v>
      </c>
      <c r="H8" s="22" t="s">
        <v>75</v>
      </c>
      <c r="I8" s="36">
        <f t="shared" si="1"/>
        <v>85</v>
      </c>
      <c r="J8" s="36">
        <v>80.41</v>
      </c>
      <c r="K8" s="36"/>
      <c r="L8" s="36"/>
      <c r="M8" s="36">
        <v>4.59</v>
      </c>
      <c r="N8" s="36">
        <f t="shared" si="2"/>
        <v>85</v>
      </c>
      <c r="O8" s="22"/>
      <c r="P8" s="22" t="s">
        <v>15</v>
      </c>
      <c r="Q8" s="22" t="s">
        <v>76</v>
      </c>
      <c r="R8" s="47" t="s">
        <v>17</v>
      </c>
    </row>
    <row r="9" spans="1:18" s="2" customFormat="1" ht="64.5" customHeight="1">
      <c r="A9" s="18"/>
      <c r="B9" s="19" t="s">
        <v>19</v>
      </c>
      <c r="C9" s="19"/>
      <c r="D9" s="19"/>
      <c r="E9" s="19"/>
      <c r="F9" s="19"/>
      <c r="G9" s="20"/>
      <c r="H9" s="20"/>
      <c r="I9" s="17">
        <f t="shared" si="1"/>
        <v>52.95</v>
      </c>
      <c r="J9" s="39"/>
      <c r="K9" s="39"/>
      <c r="L9" s="41"/>
      <c r="M9" s="39">
        <f>SUM(M10:M18)</f>
        <v>52.95</v>
      </c>
      <c r="N9" s="17">
        <f t="shared" si="2"/>
        <v>52.95</v>
      </c>
      <c r="O9" s="42"/>
      <c r="P9" s="20"/>
      <c r="Q9" s="20"/>
      <c r="R9" s="47" t="s">
        <v>20</v>
      </c>
    </row>
    <row r="10" spans="1:18" s="1" customFormat="1" ht="81.75" customHeight="1">
      <c r="A10" s="23">
        <v>2</v>
      </c>
      <c r="B10" s="22" t="s">
        <v>71</v>
      </c>
      <c r="C10" s="22" t="s">
        <v>21</v>
      </c>
      <c r="D10" s="22" t="s">
        <v>77</v>
      </c>
      <c r="E10" s="22" t="s">
        <v>78</v>
      </c>
      <c r="F10" s="22" t="s">
        <v>79</v>
      </c>
      <c r="G10" s="22">
        <v>2020</v>
      </c>
      <c r="H10" s="22" t="s">
        <v>80</v>
      </c>
      <c r="I10" s="36">
        <f t="shared" si="1"/>
        <v>5.25</v>
      </c>
      <c r="J10" s="36"/>
      <c r="K10" s="36"/>
      <c r="L10" s="36"/>
      <c r="M10" s="36">
        <f>350*150/10000</f>
        <v>5.25</v>
      </c>
      <c r="N10" s="36">
        <f t="shared" si="2"/>
        <v>5.25</v>
      </c>
      <c r="O10" s="22"/>
      <c r="P10" s="22" t="s">
        <v>19</v>
      </c>
      <c r="Q10" s="22" t="s">
        <v>76</v>
      </c>
      <c r="R10" s="47" t="s">
        <v>81</v>
      </c>
    </row>
    <row r="11" spans="1:18" s="1" customFormat="1" ht="81.75" customHeight="1">
      <c r="A11" s="24"/>
      <c r="B11" s="22" t="s">
        <v>71</v>
      </c>
      <c r="C11" s="22" t="s">
        <v>21</v>
      </c>
      <c r="D11" s="22" t="s">
        <v>77</v>
      </c>
      <c r="E11" s="22" t="s">
        <v>82</v>
      </c>
      <c r="F11" s="22" t="s">
        <v>83</v>
      </c>
      <c r="G11" s="22">
        <v>2020</v>
      </c>
      <c r="H11" s="22" t="s">
        <v>84</v>
      </c>
      <c r="I11" s="36">
        <f t="shared" si="1"/>
        <v>4.5</v>
      </c>
      <c r="J11" s="36"/>
      <c r="K11" s="36"/>
      <c r="L11" s="36"/>
      <c r="M11" s="36">
        <v>4.5</v>
      </c>
      <c r="N11" s="36">
        <f t="shared" si="2"/>
        <v>4.5</v>
      </c>
      <c r="O11" s="22"/>
      <c r="P11" s="22" t="s">
        <v>19</v>
      </c>
      <c r="Q11" s="22" t="s">
        <v>76</v>
      </c>
      <c r="R11" s="47" t="s">
        <v>85</v>
      </c>
    </row>
    <row r="12" spans="1:18" s="1" customFormat="1" ht="81.75" customHeight="1">
      <c r="A12" s="24"/>
      <c r="B12" s="22" t="s">
        <v>71</v>
      </c>
      <c r="C12" s="22" t="s">
        <v>21</v>
      </c>
      <c r="D12" s="22" t="s">
        <v>77</v>
      </c>
      <c r="E12" s="22" t="s">
        <v>86</v>
      </c>
      <c r="F12" s="22" t="s">
        <v>83</v>
      </c>
      <c r="G12" s="22">
        <v>2020</v>
      </c>
      <c r="H12" s="22" t="s">
        <v>87</v>
      </c>
      <c r="I12" s="36">
        <f t="shared" si="1"/>
        <v>4.5</v>
      </c>
      <c r="J12" s="36"/>
      <c r="K12" s="36"/>
      <c r="L12" s="36"/>
      <c r="M12" s="36">
        <v>4.5</v>
      </c>
      <c r="N12" s="36">
        <f t="shared" si="2"/>
        <v>4.5</v>
      </c>
      <c r="O12" s="22"/>
      <c r="P12" s="22" t="s">
        <v>19</v>
      </c>
      <c r="Q12" s="22" t="s">
        <v>76</v>
      </c>
      <c r="R12" s="47" t="s">
        <v>85</v>
      </c>
    </row>
    <row r="13" spans="1:18" s="1" customFormat="1" ht="81.75" customHeight="1">
      <c r="A13" s="25"/>
      <c r="B13" s="22" t="s">
        <v>71</v>
      </c>
      <c r="C13" s="22" t="s">
        <v>21</v>
      </c>
      <c r="D13" s="22" t="s">
        <v>77</v>
      </c>
      <c r="E13" s="22" t="s">
        <v>88</v>
      </c>
      <c r="F13" s="22" t="s">
        <v>89</v>
      </c>
      <c r="G13" s="22">
        <v>2020</v>
      </c>
      <c r="H13" s="22" t="s">
        <v>90</v>
      </c>
      <c r="I13" s="36">
        <f t="shared" si="1"/>
        <v>4.515</v>
      </c>
      <c r="J13" s="36"/>
      <c r="K13" s="36"/>
      <c r="L13" s="36"/>
      <c r="M13" s="36">
        <v>4.515</v>
      </c>
      <c r="N13" s="36">
        <f t="shared" si="2"/>
        <v>4.515</v>
      </c>
      <c r="O13" s="22"/>
      <c r="P13" s="22" t="s">
        <v>19</v>
      </c>
      <c r="Q13" s="22" t="s">
        <v>76</v>
      </c>
      <c r="R13" s="47" t="s">
        <v>91</v>
      </c>
    </row>
    <row r="14" spans="1:18" s="1" customFormat="1" ht="81.75" customHeight="1">
      <c r="A14" s="23">
        <v>3</v>
      </c>
      <c r="B14" s="22" t="s">
        <v>71</v>
      </c>
      <c r="C14" s="22" t="s">
        <v>21</v>
      </c>
      <c r="D14" s="22" t="s">
        <v>92</v>
      </c>
      <c r="E14" s="22" t="s">
        <v>93</v>
      </c>
      <c r="F14" s="22" t="s">
        <v>94</v>
      </c>
      <c r="G14" s="22">
        <v>2020</v>
      </c>
      <c r="H14" s="22" t="s">
        <v>95</v>
      </c>
      <c r="I14" s="36">
        <f t="shared" si="1"/>
        <v>5.685</v>
      </c>
      <c r="J14" s="36"/>
      <c r="K14" s="36"/>
      <c r="L14" s="36"/>
      <c r="M14" s="36">
        <v>5.685</v>
      </c>
      <c r="N14" s="36">
        <f t="shared" si="2"/>
        <v>5.685</v>
      </c>
      <c r="O14" s="22"/>
      <c r="P14" s="22" t="s">
        <v>19</v>
      </c>
      <c r="Q14" s="22" t="s">
        <v>76</v>
      </c>
      <c r="R14" s="47" t="s">
        <v>96</v>
      </c>
    </row>
    <row r="15" spans="1:18" s="1" customFormat="1" ht="76.5" customHeight="1">
      <c r="A15" s="24"/>
      <c r="B15" s="22" t="s">
        <v>71</v>
      </c>
      <c r="C15" s="22" t="s">
        <v>21</v>
      </c>
      <c r="D15" s="22" t="s">
        <v>92</v>
      </c>
      <c r="E15" s="22" t="s">
        <v>97</v>
      </c>
      <c r="F15" s="22" t="s">
        <v>83</v>
      </c>
      <c r="G15" s="22">
        <v>2020</v>
      </c>
      <c r="H15" s="22" t="s">
        <v>98</v>
      </c>
      <c r="I15" s="36">
        <f t="shared" si="1"/>
        <v>4.5</v>
      </c>
      <c r="J15" s="36"/>
      <c r="K15" s="36"/>
      <c r="L15" s="36"/>
      <c r="M15" s="36">
        <v>4.5</v>
      </c>
      <c r="N15" s="36">
        <f t="shared" si="2"/>
        <v>4.5</v>
      </c>
      <c r="O15" s="22"/>
      <c r="P15" s="22" t="s">
        <v>19</v>
      </c>
      <c r="Q15" s="22" t="s">
        <v>76</v>
      </c>
      <c r="R15" s="47" t="s">
        <v>85</v>
      </c>
    </row>
    <row r="16" spans="1:18" s="1" customFormat="1" ht="76.5" customHeight="1">
      <c r="A16" s="24"/>
      <c r="B16" s="22" t="s">
        <v>71</v>
      </c>
      <c r="C16" s="22" t="s">
        <v>21</v>
      </c>
      <c r="D16" s="22" t="s">
        <v>92</v>
      </c>
      <c r="E16" s="22" t="s">
        <v>99</v>
      </c>
      <c r="F16" s="22" t="s">
        <v>100</v>
      </c>
      <c r="G16" s="22">
        <v>2020</v>
      </c>
      <c r="H16" s="22" t="s">
        <v>101</v>
      </c>
      <c r="I16" s="36">
        <f t="shared" si="1"/>
        <v>12</v>
      </c>
      <c r="J16" s="36"/>
      <c r="K16" s="36"/>
      <c r="L16" s="36"/>
      <c r="M16" s="36">
        <v>12</v>
      </c>
      <c r="N16" s="36">
        <f t="shared" si="2"/>
        <v>12</v>
      </c>
      <c r="O16" s="22"/>
      <c r="P16" s="22" t="s">
        <v>19</v>
      </c>
      <c r="Q16" s="22" t="s">
        <v>76</v>
      </c>
      <c r="R16" s="47" t="s">
        <v>102</v>
      </c>
    </row>
    <row r="17" spans="1:18" s="1" customFormat="1" ht="76.5" customHeight="1">
      <c r="A17" s="24"/>
      <c r="B17" s="22" t="s">
        <v>71</v>
      </c>
      <c r="C17" s="22" t="s">
        <v>21</v>
      </c>
      <c r="D17" s="22" t="s">
        <v>92</v>
      </c>
      <c r="E17" s="22" t="s">
        <v>103</v>
      </c>
      <c r="F17" s="22" t="s">
        <v>104</v>
      </c>
      <c r="G17" s="22">
        <v>2020</v>
      </c>
      <c r="H17" s="22" t="s">
        <v>105</v>
      </c>
      <c r="I17" s="36">
        <f t="shared" si="1"/>
        <v>7.5</v>
      </c>
      <c r="J17" s="36"/>
      <c r="K17" s="36"/>
      <c r="L17" s="36"/>
      <c r="M17" s="36">
        <v>7.5</v>
      </c>
      <c r="N17" s="36">
        <f t="shared" si="2"/>
        <v>7.5</v>
      </c>
      <c r="O17" s="22"/>
      <c r="P17" s="22" t="s">
        <v>19</v>
      </c>
      <c r="Q17" s="22" t="s">
        <v>76</v>
      </c>
      <c r="R17" s="47" t="s">
        <v>106</v>
      </c>
    </row>
    <row r="18" spans="1:18" s="1" customFormat="1" ht="76.5" customHeight="1">
      <c r="A18" s="25"/>
      <c r="B18" s="22" t="s">
        <v>71</v>
      </c>
      <c r="C18" s="22" t="s">
        <v>21</v>
      </c>
      <c r="D18" s="22" t="s">
        <v>92</v>
      </c>
      <c r="E18" s="22" t="s">
        <v>107</v>
      </c>
      <c r="F18" s="22" t="s">
        <v>83</v>
      </c>
      <c r="G18" s="22">
        <v>2020</v>
      </c>
      <c r="H18" s="22" t="s">
        <v>108</v>
      </c>
      <c r="I18" s="36">
        <f t="shared" si="1"/>
        <v>4.5</v>
      </c>
      <c r="J18" s="36"/>
      <c r="K18" s="36"/>
      <c r="L18" s="36"/>
      <c r="M18" s="36">
        <v>4.5</v>
      </c>
      <c r="N18" s="36">
        <f t="shared" si="2"/>
        <v>4.5</v>
      </c>
      <c r="O18" s="22"/>
      <c r="P18" s="22" t="s">
        <v>19</v>
      </c>
      <c r="Q18" s="22" t="s">
        <v>76</v>
      </c>
      <c r="R18" s="47" t="s">
        <v>85</v>
      </c>
    </row>
    <row r="19" spans="1:18" s="2" customFormat="1" ht="102" customHeight="1">
      <c r="A19" s="18"/>
      <c r="B19" s="19" t="s">
        <v>22</v>
      </c>
      <c r="C19" s="19"/>
      <c r="D19" s="19"/>
      <c r="E19" s="19"/>
      <c r="F19" s="19"/>
      <c r="G19" s="20"/>
      <c r="H19" s="20"/>
      <c r="I19" s="17">
        <f t="shared" si="1"/>
        <v>227.09</v>
      </c>
      <c r="J19" s="39">
        <f>SUM(J20:J39)</f>
        <v>25.12</v>
      </c>
      <c r="K19" s="39"/>
      <c r="L19" s="41"/>
      <c r="M19" s="39">
        <f>SUM(M20:M39)</f>
        <v>201.97</v>
      </c>
      <c r="N19" s="17">
        <f t="shared" si="2"/>
        <v>227.09</v>
      </c>
      <c r="O19" s="42"/>
      <c r="P19" s="20"/>
      <c r="Q19" s="20"/>
      <c r="R19" s="47" t="s">
        <v>23</v>
      </c>
    </row>
    <row r="20" spans="1:18" s="1" customFormat="1" ht="55.5" customHeight="1">
      <c r="A20" s="25">
        <v>4</v>
      </c>
      <c r="B20" s="26" t="s">
        <v>71</v>
      </c>
      <c r="C20" s="27" t="s">
        <v>24</v>
      </c>
      <c r="D20" s="27" t="s">
        <v>109</v>
      </c>
      <c r="E20" s="27"/>
      <c r="F20" s="27" t="s">
        <v>110</v>
      </c>
      <c r="G20" s="27">
        <v>2020</v>
      </c>
      <c r="H20" s="28" t="s">
        <v>111</v>
      </c>
      <c r="I20" s="36">
        <f t="shared" si="1"/>
        <v>2.54</v>
      </c>
      <c r="J20" s="36"/>
      <c r="K20" s="36"/>
      <c r="L20" s="36"/>
      <c r="M20" s="36">
        <v>2.54</v>
      </c>
      <c r="N20" s="36">
        <f t="shared" si="2"/>
        <v>2.54</v>
      </c>
      <c r="O20" s="22"/>
      <c r="P20" s="27" t="s">
        <v>22</v>
      </c>
      <c r="Q20" s="22" t="s">
        <v>76</v>
      </c>
      <c r="R20" s="47" t="s">
        <v>25</v>
      </c>
    </row>
    <row r="21" spans="1:18" s="1" customFormat="1" ht="55.5" customHeight="1">
      <c r="A21" s="25">
        <v>5</v>
      </c>
      <c r="B21" s="26" t="s">
        <v>71</v>
      </c>
      <c r="C21" s="27" t="s">
        <v>26</v>
      </c>
      <c r="D21" s="27" t="s">
        <v>92</v>
      </c>
      <c r="E21" s="27" t="s">
        <v>112</v>
      </c>
      <c r="F21" s="27" t="s">
        <v>113</v>
      </c>
      <c r="G21" s="27">
        <v>2020</v>
      </c>
      <c r="H21" s="28" t="s">
        <v>114</v>
      </c>
      <c r="I21" s="36">
        <f t="shared" si="1"/>
        <v>56.25</v>
      </c>
      <c r="J21" s="36"/>
      <c r="K21" s="36"/>
      <c r="L21" s="36"/>
      <c r="M21" s="43">
        <v>56.25</v>
      </c>
      <c r="N21" s="36">
        <f t="shared" si="2"/>
        <v>56.25</v>
      </c>
      <c r="O21" s="22"/>
      <c r="P21" s="27" t="s">
        <v>22</v>
      </c>
      <c r="Q21" s="22" t="s">
        <v>76</v>
      </c>
      <c r="R21" s="47" t="s">
        <v>115</v>
      </c>
    </row>
    <row r="22" spans="1:18" s="1" customFormat="1" ht="55.5" customHeight="1">
      <c r="A22" s="25">
        <v>6</v>
      </c>
      <c r="B22" s="26" t="s">
        <v>71</v>
      </c>
      <c r="C22" s="27" t="s">
        <v>26</v>
      </c>
      <c r="D22" s="27" t="s">
        <v>116</v>
      </c>
      <c r="E22" s="27" t="s">
        <v>117</v>
      </c>
      <c r="F22" s="27" t="s">
        <v>118</v>
      </c>
      <c r="G22" s="27">
        <v>2020</v>
      </c>
      <c r="H22" s="28" t="s">
        <v>119</v>
      </c>
      <c r="I22" s="36">
        <f t="shared" si="1"/>
        <v>72.6</v>
      </c>
      <c r="J22" s="36"/>
      <c r="K22" s="36"/>
      <c r="L22" s="36"/>
      <c r="M22" s="43">
        <v>72.6</v>
      </c>
      <c r="N22" s="36">
        <f t="shared" si="2"/>
        <v>72.6</v>
      </c>
      <c r="O22" s="22"/>
      <c r="P22" s="27" t="s">
        <v>22</v>
      </c>
      <c r="Q22" s="22" t="s">
        <v>76</v>
      </c>
      <c r="R22" s="47" t="s">
        <v>120</v>
      </c>
    </row>
    <row r="23" spans="1:18" s="1" customFormat="1" ht="55.5" customHeight="1">
      <c r="A23" s="25">
        <v>7</v>
      </c>
      <c r="B23" s="26" t="s">
        <v>71</v>
      </c>
      <c r="C23" s="27" t="s">
        <v>26</v>
      </c>
      <c r="D23" s="27" t="s">
        <v>92</v>
      </c>
      <c r="E23" s="27" t="s">
        <v>112</v>
      </c>
      <c r="F23" s="27" t="s">
        <v>121</v>
      </c>
      <c r="G23" s="27">
        <v>2020</v>
      </c>
      <c r="H23" s="28" t="s">
        <v>122</v>
      </c>
      <c r="I23" s="36">
        <f t="shared" si="1"/>
        <v>14.4</v>
      </c>
      <c r="J23" s="36"/>
      <c r="K23" s="36"/>
      <c r="L23" s="36"/>
      <c r="M23" s="36">
        <v>14.4</v>
      </c>
      <c r="N23" s="36">
        <f t="shared" si="2"/>
        <v>14.4</v>
      </c>
      <c r="O23" s="22"/>
      <c r="P23" s="27" t="s">
        <v>22</v>
      </c>
      <c r="Q23" s="22" t="s">
        <v>76</v>
      </c>
      <c r="R23" s="47" t="s">
        <v>123</v>
      </c>
    </row>
    <row r="24" spans="1:18" s="1" customFormat="1" ht="55.5" customHeight="1">
      <c r="A24" s="25">
        <v>8</v>
      </c>
      <c r="B24" s="26" t="s">
        <v>71</v>
      </c>
      <c r="C24" s="27" t="s">
        <v>26</v>
      </c>
      <c r="D24" s="27" t="s">
        <v>72</v>
      </c>
      <c r="E24" s="27" t="s">
        <v>124</v>
      </c>
      <c r="F24" s="29" t="s">
        <v>125</v>
      </c>
      <c r="G24" s="27">
        <v>2020</v>
      </c>
      <c r="H24" s="28" t="s">
        <v>126</v>
      </c>
      <c r="I24" s="36">
        <f t="shared" si="1"/>
        <v>1.95</v>
      </c>
      <c r="J24" s="36"/>
      <c r="K24" s="36"/>
      <c r="L24" s="36"/>
      <c r="M24" s="36">
        <v>1.95</v>
      </c>
      <c r="N24" s="36">
        <f t="shared" si="2"/>
        <v>1.95</v>
      </c>
      <c r="O24" s="22"/>
      <c r="P24" s="27" t="s">
        <v>22</v>
      </c>
      <c r="Q24" s="22" t="s">
        <v>76</v>
      </c>
      <c r="R24" s="47" t="s">
        <v>127</v>
      </c>
    </row>
    <row r="25" spans="1:18" s="1" customFormat="1" ht="55.5" customHeight="1">
      <c r="A25" s="25">
        <v>9</v>
      </c>
      <c r="B25" s="26" t="s">
        <v>71</v>
      </c>
      <c r="C25" s="27" t="s">
        <v>26</v>
      </c>
      <c r="D25" s="27" t="s">
        <v>128</v>
      </c>
      <c r="E25" s="27" t="s">
        <v>129</v>
      </c>
      <c r="F25" s="27" t="s">
        <v>130</v>
      </c>
      <c r="G25" s="27">
        <v>2020</v>
      </c>
      <c r="H25" s="28" t="s">
        <v>131</v>
      </c>
      <c r="I25" s="36">
        <f t="shared" si="1"/>
        <v>1.95</v>
      </c>
      <c r="J25" s="36"/>
      <c r="K25" s="36"/>
      <c r="L25" s="36"/>
      <c r="M25" s="36">
        <v>1.95</v>
      </c>
      <c r="N25" s="36">
        <f t="shared" si="2"/>
        <v>1.95</v>
      </c>
      <c r="O25" s="22"/>
      <c r="P25" s="27" t="s">
        <v>22</v>
      </c>
      <c r="Q25" s="22" t="s">
        <v>76</v>
      </c>
      <c r="R25" s="47" t="s">
        <v>127</v>
      </c>
    </row>
    <row r="26" spans="1:18" s="1" customFormat="1" ht="79.5" customHeight="1">
      <c r="A26" s="25">
        <v>10</v>
      </c>
      <c r="B26" s="26" t="s">
        <v>71</v>
      </c>
      <c r="C26" s="27" t="s">
        <v>28</v>
      </c>
      <c r="D26" s="27" t="s">
        <v>116</v>
      </c>
      <c r="E26" s="27" t="s">
        <v>132</v>
      </c>
      <c r="F26" s="27" t="s">
        <v>133</v>
      </c>
      <c r="G26" s="27">
        <v>2020</v>
      </c>
      <c r="H26" s="28" t="s">
        <v>134</v>
      </c>
      <c r="I26" s="36">
        <f t="shared" si="1"/>
        <v>2.4</v>
      </c>
      <c r="J26" s="36"/>
      <c r="K26" s="36"/>
      <c r="L26" s="36"/>
      <c r="M26" s="36">
        <v>2.4</v>
      </c>
      <c r="N26" s="36">
        <f t="shared" si="2"/>
        <v>2.4</v>
      </c>
      <c r="O26" s="22"/>
      <c r="P26" s="27" t="s">
        <v>22</v>
      </c>
      <c r="Q26" s="22" t="s">
        <v>76</v>
      </c>
      <c r="R26" s="47" t="s">
        <v>29</v>
      </c>
    </row>
    <row r="27" spans="1:18" s="1" customFormat="1" ht="132" customHeight="1">
      <c r="A27" s="25">
        <v>11</v>
      </c>
      <c r="B27" s="26" t="s">
        <v>71</v>
      </c>
      <c r="C27" s="27" t="s">
        <v>30</v>
      </c>
      <c r="D27" s="27" t="s">
        <v>92</v>
      </c>
      <c r="E27" s="27" t="s">
        <v>135</v>
      </c>
      <c r="F27" s="30" t="s">
        <v>136</v>
      </c>
      <c r="G27" s="27">
        <v>2020</v>
      </c>
      <c r="H27" s="28" t="s">
        <v>137</v>
      </c>
      <c r="I27" s="36">
        <f t="shared" si="1"/>
        <v>1.3</v>
      </c>
      <c r="J27" s="36"/>
      <c r="K27" s="36"/>
      <c r="L27" s="36"/>
      <c r="M27" s="36">
        <v>1.3</v>
      </c>
      <c r="N27" s="36">
        <f t="shared" si="2"/>
        <v>1.3</v>
      </c>
      <c r="O27" s="22"/>
      <c r="P27" s="27" t="s">
        <v>22</v>
      </c>
      <c r="Q27" s="22" t="s">
        <v>76</v>
      </c>
      <c r="R27" s="47" t="s">
        <v>138</v>
      </c>
    </row>
    <row r="28" spans="1:18" s="1" customFormat="1" ht="132" customHeight="1">
      <c r="A28" s="25">
        <v>12</v>
      </c>
      <c r="B28" s="26" t="s">
        <v>71</v>
      </c>
      <c r="C28" s="27" t="s">
        <v>30</v>
      </c>
      <c r="D28" s="27" t="s">
        <v>92</v>
      </c>
      <c r="E28" s="27" t="s">
        <v>97</v>
      </c>
      <c r="F28" s="30" t="s">
        <v>139</v>
      </c>
      <c r="G28" s="27">
        <v>2020</v>
      </c>
      <c r="H28" s="28" t="s">
        <v>140</v>
      </c>
      <c r="I28" s="36">
        <f t="shared" si="1"/>
        <v>1</v>
      </c>
      <c r="J28" s="36"/>
      <c r="K28" s="36"/>
      <c r="L28" s="36"/>
      <c r="M28" s="36">
        <v>1</v>
      </c>
      <c r="N28" s="36">
        <f t="shared" si="2"/>
        <v>1</v>
      </c>
      <c r="O28" s="22"/>
      <c r="P28" s="27" t="s">
        <v>22</v>
      </c>
      <c r="Q28" s="22" t="s">
        <v>76</v>
      </c>
      <c r="R28" s="47" t="s">
        <v>141</v>
      </c>
    </row>
    <row r="29" spans="1:18" s="1" customFormat="1" ht="132" customHeight="1">
      <c r="A29" s="25">
        <v>13</v>
      </c>
      <c r="B29" s="26" t="s">
        <v>71</v>
      </c>
      <c r="C29" s="27" t="s">
        <v>30</v>
      </c>
      <c r="D29" s="27" t="s">
        <v>92</v>
      </c>
      <c r="E29" s="27" t="s">
        <v>142</v>
      </c>
      <c r="F29" s="30" t="s">
        <v>143</v>
      </c>
      <c r="G29" s="27">
        <v>2020</v>
      </c>
      <c r="H29" s="28" t="s">
        <v>144</v>
      </c>
      <c r="I29" s="36">
        <f t="shared" si="1"/>
        <v>1</v>
      </c>
      <c r="J29" s="36"/>
      <c r="K29" s="36"/>
      <c r="L29" s="36"/>
      <c r="M29" s="36">
        <v>1</v>
      </c>
      <c r="N29" s="36">
        <f t="shared" si="2"/>
        <v>1</v>
      </c>
      <c r="O29" s="22"/>
      <c r="P29" s="27" t="s">
        <v>22</v>
      </c>
      <c r="Q29" s="22" t="s">
        <v>76</v>
      </c>
      <c r="R29" s="47" t="s">
        <v>141</v>
      </c>
    </row>
    <row r="30" spans="1:18" s="1" customFormat="1" ht="135" customHeight="1">
      <c r="A30" s="25">
        <v>14</v>
      </c>
      <c r="B30" s="26" t="s">
        <v>71</v>
      </c>
      <c r="C30" s="27" t="s">
        <v>30</v>
      </c>
      <c r="D30" s="27" t="s">
        <v>77</v>
      </c>
      <c r="E30" s="27" t="s">
        <v>145</v>
      </c>
      <c r="F30" s="27" t="s">
        <v>146</v>
      </c>
      <c r="G30" s="27">
        <v>2020</v>
      </c>
      <c r="H30" s="28" t="s">
        <v>147</v>
      </c>
      <c r="I30" s="36">
        <f t="shared" si="1"/>
        <v>2.7</v>
      </c>
      <c r="J30" s="36"/>
      <c r="K30" s="36"/>
      <c r="L30" s="36"/>
      <c r="M30" s="36">
        <v>2.7</v>
      </c>
      <c r="N30" s="36">
        <f t="shared" si="2"/>
        <v>2.7</v>
      </c>
      <c r="O30" s="22"/>
      <c r="P30" s="27" t="s">
        <v>22</v>
      </c>
      <c r="Q30" s="22" t="s">
        <v>76</v>
      </c>
      <c r="R30" s="47" t="s">
        <v>148</v>
      </c>
    </row>
    <row r="31" spans="1:18" s="1" customFormat="1" ht="126" customHeight="1">
      <c r="A31" s="25">
        <v>15</v>
      </c>
      <c r="B31" s="26" t="s">
        <v>71</v>
      </c>
      <c r="C31" s="27" t="s">
        <v>30</v>
      </c>
      <c r="D31" s="27" t="s">
        <v>77</v>
      </c>
      <c r="E31" s="27" t="s">
        <v>149</v>
      </c>
      <c r="F31" s="27" t="s">
        <v>150</v>
      </c>
      <c r="G31" s="27">
        <v>2020</v>
      </c>
      <c r="H31" s="28" t="s">
        <v>151</v>
      </c>
      <c r="I31" s="36">
        <f t="shared" si="1"/>
        <v>2</v>
      </c>
      <c r="J31" s="36"/>
      <c r="K31" s="36"/>
      <c r="L31" s="36"/>
      <c r="M31" s="36">
        <v>2</v>
      </c>
      <c r="N31" s="36">
        <f t="shared" si="2"/>
        <v>2</v>
      </c>
      <c r="O31" s="22"/>
      <c r="P31" s="27" t="s">
        <v>22</v>
      </c>
      <c r="Q31" s="22" t="s">
        <v>76</v>
      </c>
      <c r="R31" s="47" t="s">
        <v>152</v>
      </c>
    </row>
    <row r="32" spans="1:18" s="1" customFormat="1" ht="135" customHeight="1">
      <c r="A32" s="25">
        <v>16</v>
      </c>
      <c r="B32" s="26" t="s">
        <v>71</v>
      </c>
      <c r="C32" s="27" t="s">
        <v>30</v>
      </c>
      <c r="D32" s="27" t="s">
        <v>77</v>
      </c>
      <c r="E32" s="27" t="s">
        <v>153</v>
      </c>
      <c r="F32" s="27" t="s">
        <v>154</v>
      </c>
      <c r="G32" s="27">
        <v>2020</v>
      </c>
      <c r="H32" s="28" t="s">
        <v>155</v>
      </c>
      <c r="I32" s="36">
        <f t="shared" si="1"/>
        <v>1</v>
      </c>
      <c r="J32" s="36"/>
      <c r="K32" s="36"/>
      <c r="L32" s="36"/>
      <c r="M32" s="36">
        <v>1</v>
      </c>
      <c r="N32" s="36">
        <f t="shared" si="2"/>
        <v>1</v>
      </c>
      <c r="O32" s="22"/>
      <c r="P32" s="27" t="s">
        <v>22</v>
      </c>
      <c r="Q32" s="22" t="s">
        <v>76</v>
      </c>
      <c r="R32" s="47" t="s">
        <v>141</v>
      </c>
    </row>
    <row r="33" spans="1:18" s="1" customFormat="1" ht="121.5" customHeight="1">
      <c r="A33" s="25">
        <v>17</v>
      </c>
      <c r="B33" s="26" t="s">
        <v>71</v>
      </c>
      <c r="C33" s="27" t="s">
        <v>30</v>
      </c>
      <c r="D33" s="27" t="s">
        <v>77</v>
      </c>
      <c r="E33" s="27" t="s">
        <v>156</v>
      </c>
      <c r="F33" s="27" t="s">
        <v>157</v>
      </c>
      <c r="G33" s="27">
        <v>2020</v>
      </c>
      <c r="H33" s="28" t="s">
        <v>158</v>
      </c>
      <c r="I33" s="36">
        <f t="shared" si="1"/>
        <v>2.9</v>
      </c>
      <c r="J33" s="36"/>
      <c r="K33" s="36"/>
      <c r="L33" s="36"/>
      <c r="M33" s="36">
        <v>2.9</v>
      </c>
      <c r="N33" s="36">
        <f t="shared" si="2"/>
        <v>2.9</v>
      </c>
      <c r="O33" s="22"/>
      <c r="P33" s="27" t="s">
        <v>22</v>
      </c>
      <c r="Q33" s="22" t="s">
        <v>76</v>
      </c>
      <c r="R33" s="47" t="s">
        <v>159</v>
      </c>
    </row>
    <row r="34" spans="1:18" s="1" customFormat="1" ht="121.5" customHeight="1">
      <c r="A34" s="25">
        <v>18</v>
      </c>
      <c r="B34" s="26" t="s">
        <v>71</v>
      </c>
      <c r="C34" s="27" t="s">
        <v>30</v>
      </c>
      <c r="D34" s="27" t="s">
        <v>77</v>
      </c>
      <c r="E34" s="27" t="s">
        <v>160</v>
      </c>
      <c r="F34" s="22" t="s">
        <v>161</v>
      </c>
      <c r="G34" s="27">
        <v>2020</v>
      </c>
      <c r="H34" s="28" t="s">
        <v>162</v>
      </c>
      <c r="I34" s="36">
        <f t="shared" si="1"/>
        <v>3</v>
      </c>
      <c r="J34" s="36"/>
      <c r="K34" s="36"/>
      <c r="L34" s="36"/>
      <c r="M34" s="36">
        <v>3</v>
      </c>
      <c r="N34" s="36">
        <f t="shared" si="2"/>
        <v>3</v>
      </c>
      <c r="O34" s="22"/>
      <c r="P34" s="27" t="s">
        <v>22</v>
      </c>
      <c r="Q34" s="22" t="s">
        <v>76</v>
      </c>
      <c r="R34" s="47" t="s">
        <v>163</v>
      </c>
    </row>
    <row r="35" spans="1:18" s="1" customFormat="1" ht="121.5" customHeight="1">
      <c r="A35" s="25">
        <v>19</v>
      </c>
      <c r="B35" s="26" t="s">
        <v>71</v>
      </c>
      <c r="C35" s="27" t="s">
        <v>30</v>
      </c>
      <c r="D35" s="27" t="s">
        <v>77</v>
      </c>
      <c r="E35" s="27" t="s">
        <v>164</v>
      </c>
      <c r="F35" s="22" t="s">
        <v>165</v>
      </c>
      <c r="G35" s="27">
        <v>2020</v>
      </c>
      <c r="H35" s="28" t="s">
        <v>166</v>
      </c>
      <c r="I35" s="36">
        <f t="shared" si="1"/>
        <v>8.9</v>
      </c>
      <c r="J35" s="36"/>
      <c r="K35" s="36"/>
      <c r="L35" s="36"/>
      <c r="M35" s="36">
        <v>8.9</v>
      </c>
      <c r="N35" s="36">
        <f t="shared" si="2"/>
        <v>8.9</v>
      </c>
      <c r="O35" s="22"/>
      <c r="P35" s="27" t="s">
        <v>22</v>
      </c>
      <c r="Q35" s="22" t="s">
        <v>76</v>
      </c>
      <c r="R35" s="47" t="s">
        <v>167</v>
      </c>
    </row>
    <row r="36" spans="1:18" s="1" customFormat="1" ht="106.5" customHeight="1">
      <c r="A36" s="25">
        <v>20</v>
      </c>
      <c r="B36" s="26" t="s">
        <v>71</v>
      </c>
      <c r="C36" s="27" t="s">
        <v>30</v>
      </c>
      <c r="D36" s="27" t="s">
        <v>92</v>
      </c>
      <c r="E36" s="27" t="s">
        <v>168</v>
      </c>
      <c r="F36" s="22" t="s">
        <v>169</v>
      </c>
      <c r="G36" s="27">
        <v>2020</v>
      </c>
      <c r="H36" s="28" t="s">
        <v>170</v>
      </c>
      <c r="I36" s="36">
        <f t="shared" si="1"/>
        <v>8.9</v>
      </c>
      <c r="J36" s="36"/>
      <c r="K36" s="36"/>
      <c r="L36" s="36"/>
      <c r="M36" s="36">
        <v>8.9</v>
      </c>
      <c r="N36" s="36">
        <f t="shared" si="2"/>
        <v>8.9</v>
      </c>
      <c r="O36" s="22"/>
      <c r="P36" s="27" t="s">
        <v>22</v>
      </c>
      <c r="Q36" s="22" t="s">
        <v>76</v>
      </c>
      <c r="R36" s="47" t="s">
        <v>167</v>
      </c>
    </row>
    <row r="37" spans="1:18" s="1" customFormat="1" ht="106.5" customHeight="1">
      <c r="A37" s="25">
        <v>21</v>
      </c>
      <c r="B37" s="26" t="s">
        <v>71</v>
      </c>
      <c r="C37" s="27" t="s">
        <v>30</v>
      </c>
      <c r="D37" s="27" t="s">
        <v>92</v>
      </c>
      <c r="E37" s="27" t="s">
        <v>171</v>
      </c>
      <c r="F37" s="22" t="s">
        <v>172</v>
      </c>
      <c r="G37" s="27">
        <v>2020</v>
      </c>
      <c r="H37" s="28" t="s">
        <v>173</v>
      </c>
      <c r="I37" s="36">
        <f t="shared" si="1"/>
        <v>2.3</v>
      </c>
      <c r="J37" s="36"/>
      <c r="K37" s="36"/>
      <c r="L37" s="36"/>
      <c r="M37" s="36">
        <v>2.3</v>
      </c>
      <c r="N37" s="36">
        <f t="shared" si="2"/>
        <v>2.3</v>
      </c>
      <c r="O37" s="22"/>
      <c r="P37" s="27" t="s">
        <v>22</v>
      </c>
      <c r="Q37" s="22" t="s">
        <v>76</v>
      </c>
      <c r="R37" s="47" t="s">
        <v>174</v>
      </c>
    </row>
    <row r="38" spans="1:18" s="1" customFormat="1" ht="93" customHeight="1">
      <c r="A38" s="25">
        <v>22</v>
      </c>
      <c r="B38" s="26" t="s">
        <v>71</v>
      </c>
      <c r="C38" s="27" t="s">
        <v>32</v>
      </c>
      <c r="D38" s="27" t="s">
        <v>128</v>
      </c>
      <c r="E38" s="27" t="s">
        <v>175</v>
      </c>
      <c r="F38" s="27" t="s">
        <v>176</v>
      </c>
      <c r="G38" s="27">
        <v>2020</v>
      </c>
      <c r="H38" s="28" t="s">
        <v>177</v>
      </c>
      <c r="I38" s="36">
        <f t="shared" si="1"/>
        <v>15</v>
      </c>
      <c r="J38" s="36">
        <v>0.12</v>
      </c>
      <c r="K38" s="36"/>
      <c r="L38" s="36"/>
      <c r="M38" s="36">
        <v>14.88</v>
      </c>
      <c r="N38" s="36">
        <f t="shared" si="2"/>
        <v>15</v>
      </c>
      <c r="O38" s="22"/>
      <c r="P38" s="27" t="s">
        <v>22</v>
      </c>
      <c r="Q38" s="22" t="s">
        <v>76</v>
      </c>
      <c r="R38" s="47" t="s">
        <v>178</v>
      </c>
    </row>
    <row r="39" spans="1:18" s="1" customFormat="1" ht="84" customHeight="1">
      <c r="A39" s="31">
        <v>23</v>
      </c>
      <c r="B39" s="26" t="s">
        <v>71</v>
      </c>
      <c r="C39" s="27" t="s">
        <v>32</v>
      </c>
      <c r="D39" s="32" t="s">
        <v>77</v>
      </c>
      <c r="E39" s="32" t="s">
        <v>149</v>
      </c>
      <c r="F39" s="27" t="s">
        <v>179</v>
      </c>
      <c r="G39" s="27">
        <v>2020</v>
      </c>
      <c r="H39" s="28" t="s">
        <v>180</v>
      </c>
      <c r="I39" s="36">
        <f t="shared" si="1"/>
        <v>25</v>
      </c>
      <c r="J39" s="36">
        <v>25</v>
      </c>
      <c r="K39" s="36"/>
      <c r="L39" s="36"/>
      <c r="M39" s="36"/>
      <c r="N39" s="36">
        <f t="shared" si="2"/>
        <v>25</v>
      </c>
      <c r="O39" s="22"/>
      <c r="P39" s="27" t="s">
        <v>22</v>
      </c>
      <c r="Q39" s="22" t="s">
        <v>76</v>
      </c>
      <c r="R39" s="47" t="s">
        <v>181</v>
      </c>
    </row>
    <row r="40" spans="1:18" s="2" customFormat="1" ht="129" customHeight="1">
      <c r="A40" s="18"/>
      <c r="B40" s="19" t="s">
        <v>34</v>
      </c>
      <c r="C40" s="19"/>
      <c r="D40" s="19"/>
      <c r="E40" s="19"/>
      <c r="F40" s="19"/>
      <c r="G40" s="20"/>
      <c r="H40" s="20"/>
      <c r="I40" s="17">
        <f t="shared" si="1"/>
        <v>1065.31</v>
      </c>
      <c r="J40" s="39">
        <f>SUM(J41:J81)</f>
        <v>945.6</v>
      </c>
      <c r="K40" s="39"/>
      <c r="L40" s="41"/>
      <c r="M40" s="39">
        <f>SUM(M41:M81)</f>
        <v>119.71000000000001</v>
      </c>
      <c r="N40" s="17">
        <f t="shared" si="2"/>
        <v>1065.31</v>
      </c>
      <c r="O40" s="42"/>
      <c r="P40" s="20"/>
      <c r="Q40" s="20"/>
      <c r="R40" s="47" t="s">
        <v>35</v>
      </c>
    </row>
    <row r="41" spans="1:18" s="2" customFormat="1" ht="75" customHeight="1">
      <c r="A41" s="33">
        <v>24</v>
      </c>
      <c r="B41" s="27" t="s">
        <v>182</v>
      </c>
      <c r="C41" s="34" t="s">
        <v>42</v>
      </c>
      <c r="D41" s="27" t="s">
        <v>116</v>
      </c>
      <c r="E41" s="27" t="s">
        <v>183</v>
      </c>
      <c r="F41" s="22" t="s">
        <v>184</v>
      </c>
      <c r="G41" s="22" t="s">
        <v>185</v>
      </c>
      <c r="H41" s="28" t="s">
        <v>186</v>
      </c>
      <c r="I41" s="36">
        <f t="shared" si="1"/>
        <v>2.42</v>
      </c>
      <c r="J41" s="36"/>
      <c r="K41" s="36"/>
      <c r="L41" s="36"/>
      <c r="M41" s="36">
        <v>2.42</v>
      </c>
      <c r="N41" s="36">
        <f t="shared" si="2"/>
        <v>2.42</v>
      </c>
      <c r="O41" s="36"/>
      <c r="P41" s="22" t="s">
        <v>34</v>
      </c>
      <c r="Q41" s="22" t="s">
        <v>76</v>
      </c>
      <c r="R41" s="17" t="s">
        <v>187</v>
      </c>
    </row>
    <row r="42" spans="1:18" s="2" customFormat="1" ht="75" customHeight="1">
      <c r="A42" s="33">
        <v>25</v>
      </c>
      <c r="B42" s="27" t="s">
        <v>182</v>
      </c>
      <c r="C42" s="34" t="s">
        <v>42</v>
      </c>
      <c r="D42" s="27" t="s">
        <v>116</v>
      </c>
      <c r="E42" s="27" t="s">
        <v>183</v>
      </c>
      <c r="F42" s="22" t="s">
        <v>188</v>
      </c>
      <c r="G42" s="22" t="s">
        <v>185</v>
      </c>
      <c r="H42" s="28" t="s">
        <v>189</v>
      </c>
      <c r="I42" s="36">
        <f t="shared" si="1"/>
        <v>2.52</v>
      </c>
      <c r="J42" s="36"/>
      <c r="K42" s="36"/>
      <c r="L42" s="36"/>
      <c r="M42" s="36">
        <v>2.52</v>
      </c>
      <c r="N42" s="36">
        <f t="shared" si="2"/>
        <v>2.52</v>
      </c>
      <c r="O42" s="36"/>
      <c r="P42" s="22" t="s">
        <v>34</v>
      </c>
      <c r="Q42" s="22" t="s">
        <v>76</v>
      </c>
      <c r="R42" s="17" t="s">
        <v>190</v>
      </c>
    </row>
    <row r="43" spans="1:18" s="2" customFormat="1" ht="75" customHeight="1">
      <c r="A43" s="33">
        <v>26</v>
      </c>
      <c r="B43" s="26" t="s">
        <v>71</v>
      </c>
      <c r="C43" s="27" t="s">
        <v>32</v>
      </c>
      <c r="D43" s="27" t="s">
        <v>72</v>
      </c>
      <c r="E43" s="27" t="s">
        <v>191</v>
      </c>
      <c r="F43" s="22" t="s">
        <v>192</v>
      </c>
      <c r="G43" s="22" t="s">
        <v>185</v>
      </c>
      <c r="H43" s="28" t="s">
        <v>193</v>
      </c>
      <c r="I43" s="36">
        <f t="shared" si="1"/>
        <v>3.7</v>
      </c>
      <c r="J43" s="36"/>
      <c r="K43" s="36"/>
      <c r="L43" s="36"/>
      <c r="M43" s="36">
        <v>3.7</v>
      </c>
      <c r="N43" s="36">
        <f t="shared" si="2"/>
        <v>3.7</v>
      </c>
      <c r="O43" s="36"/>
      <c r="P43" s="22" t="s">
        <v>34</v>
      </c>
      <c r="Q43" s="22" t="s">
        <v>76</v>
      </c>
      <c r="R43" s="17" t="s">
        <v>194</v>
      </c>
    </row>
    <row r="44" spans="1:18" s="2" customFormat="1" ht="75" customHeight="1">
      <c r="A44" s="33">
        <v>27</v>
      </c>
      <c r="B44" s="26" t="s">
        <v>71</v>
      </c>
      <c r="C44" s="27" t="s">
        <v>32</v>
      </c>
      <c r="D44" s="27" t="s">
        <v>92</v>
      </c>
      <c r="E44" s="27" t="s">
        <v>195</v>
      </c>
      <c r="F44" s="22" t="s">
        <v>196</v>
      </c>
      <c r="G44" s="22" t="s">
        <v>185</v>
      </c>
      <c r="H44" s="28" t="s">
        <v>197</v>
      </c>
      <c r="I44" s="36">
        <f t="shared" si="1"/>
        <v>3</v>
      </c>
      <c r="J44" s="36"/>
      <c r="K44" s="36"/>
      <c r="L44" s="36"/>
      <c r="M44" s="36">
        <v>3</v>
      </c>
      <c r="N44" s="36">
        <f t="shared" si="2"/>
        <v>3</v>
      </c>
      <c r="O44" s="36"/>
      <c r="P44" s="22" t="s">
        <v>34</v>
      </c>
      <c r="Q44" s="22" t="s">
        <v>76</v>
      </c>
      <c r="R44" s="17" t="s">
        <v>198</v>
      </c>
    </row>
    <row r="45" spans="1:18" s="2" customFormat="1" ht="75" customHeight="1">
      <c r="A45" s="33">
        <v>28</v>
      </c>
      <c r="B45" s="26" t="s">
        <v>71</v>
      </c>
      <c r="C45" s="27" t="s">
        <v>32</v>
      </c>
      <c r="D45" s="27" t="s">
        <v>128</v>
      </c>
      <c r="E45" s="27" t="s">
        <v>199</v>
      </c>
      <c r="F45" s="22" t="s">
        <v>200</v>
      </c>
      <c r="G45" s="22" t="s">
        <v>185</v>
      </c>
      <c r="H45" s="28" t="s">
        <v>201</v>
      </c>
      <c r="I45" s="36">
        <v>10.12</v>
      </c>
      <c r="J45" s="36"/>
      <c r="K45" s="36"/>
      <c r="L45" s="36"/>
      <c r="M45" s="36">
        <v>10.12</v>
      </c>
      <c r="N45" s="36">
        <f t="shared" si="2"/>
        <v>10.12</v>
      </c>
      <c r="O45" s="36"/>
      <c r="P45" s="22" t="s">
        <v>34</v>
      </c>
      <c r="Q45" s="22" t="s">
        <v>76</v>
      </c>
      <c r="R45" s="17" t="s">
        <v>202</v>
      </c>
    </row>
    <row r="46" spans="1:18" s="2" customFormat="1" ht="75" customHeight="1">
      <c r="A46" s="33">
        <v>29</v>
      </c>
      <c r="B46" s="26" t="s">
        <v>71</v>
      </c>
      <c r="C46" s="27" t="s">
        <v>32</v>
      </c>
      <c r="D46" s="27" t="s">
        <v>77</v>
      </c>
      <c r="E46" s="27" t="s">
        <v>164</v>
      </c>
      <c r="F46" s="22" t="s">
        <v>203</v>
      </c>
      <c r="G46" s="35" t="s">
        <v>185</v>
      </c>
      <c r="H46" s="28" t="s">
        <v>204</v>
      </c>
      <c r="I46" s="36">
        <f t="shared" si="1"/>
        <v>9.25</v>
      </c>
      <c r="J46" s="36"/>
      <c r="K46" s="36"/>
      <c r="L46" s="36"/>
      <c r="M46" s="36">
        <v>9.25</v>
      </c>
      <c r="N46" s="36">
        <f t="shared" si="2"/>
        <v>9.25</v>
      </c>
      <c r="O46" s="36"/>
      <c r="P46" s="22" t="s">
        <v>34</v>
      </c>
      <c r="Q46" s="22" t="s">
        <v>76</v>
      </c>
      <c r="R46" s="17" t="s">
        <v>205</v>
      </c>
    </row>
    <row r="47" spans="1:18" s="2" customFormat="1" ht="75" customHeight="1">
      <c r="A47" s="33">
        <v>30</v>
      </c>
      <c r="B47" s="26" t="s">
        <v>71</v>
      </c>
      <c r="C47" s="27" t="s">
        <v>32</v>
      </c>
      <c r="D47" s="27" t="s">
        <v>77</v>
      </c>
      <c r="E47" s="27" t="s">
        <v>160</v>
      </c>
      <c r="F47" s="22" t="s">
        <v>206</v>
      </c>
      <c r="G47" s="35" t="s">
        <v>185</v>
      </c>
      <c r="H47" s="28" t="s">
        <v>207</v>
      </c>
      <c r="I47" s="36">
        <f t="shared" si="1"/>
        <v>0.52</v>
      </c>
      <c r="J47" s="36"/>
      <c r="K47" s="36"/>
      <c r="L47" s="36"/>
      <c r="M47" s="36">
        <v>0.52</v>
      </c>
      <c r="N47" s="36">
        <f t="shared" si="2"/>
        <v>0.52</v>
      </c>
      <c r="O47" s="36"/>
      <c r="P47" s="22" t="s">
        <v>34</v>
      </c>
      <c r="Q47" s="22" t="s">
        <v>76</v>
      </c>
      <c r="R47" s="17" t="s">
        <v>208</v>
      </c>
    </row>
    <row r="48" spans="1:18" s="2" customFormat="1" ht="75" customHeight="1">
      <c r="A48" s="33">
        <v>31</v>
      </c>
      <c r="B48" s="26" t="s">
        <v>71</v>
      </c>
      <c r="C48" s="27" t="s">
        <v>32</v>
      </c>
      <c r="D48" s="27" t="s">
        <v>77</v>
      </c>
      <c r="E48" s="27" t="s">
        <v>160</v>
      </c>
      <c r="F48" s="22" t="s">
        <v>209</v>
      </c>
      <c r="G48" s="35" t="s">
        <v>185</v>
      </c>
      <c r="H48" s="28" t="s">
        <v>210</v>
      </c>
      <c r="I48" s="36">
        <f t="shared" si="1"/>
        <v>1.14</v>
      </c>
      <c r="J48" s="36"/>
      <c r="K48" s="36"/>
      <c r="L48" s="36"/>
      <c r="M48" s="36">
        <v>1.14</v>
      </c>
      <c r="N48" s="36">
        <f t="shared" si="2"/>
        <v>1.14</v>
      </c>
      <c r="O48" s="36"/>
      <c r="P48" s="22" t="s">
        <v>34</v>
      </c>
      <c r="Q48" s="22" t="s">
        <v>76</v>
      </c>
      <c r="R48" s="17" t="s">
        <v>211</v>
      </c>
    </row>
    <row r="49" spans="1:18" s="2" customFormat="1" ht="75" customHeight="1">
      <c r="A49" s="33">
        <v>32</v>
      </c>
      <c r="B49" s="26" t="s">
        <v>71</v>
      </c>
      <c r="C49" s="27" t="s">
        <v>32</v>
      </c>
      <c r="D49" s="27" t="s">
        <v>77</v>
      </c>
      <c r="E49" s="27" t="s">
        <v>212</v>
      </c>
      <c r="F49" s="22" t="s">
        <v>213</v>
      </c>
      <c r="G49" s="35" t="s">
        <v>185</v>
      </c>
      <c r="H49" s="28" t="s">
        <v>214</v>
      </c>
      <c r="I49" s="36">
        <f t="shared" si="1"/>
        <v>8.81</v>
      </c>
      <c r="J49" s="36"/>
      <c r="K49" s="36"/>
      <c r="L49" s="36"/>
      <c r="M49" s="36">
        <v>8.81</v>
      </c>
      <c r="N49" s="36">
        <f t="shared" si="2"/>
        <v>8.81</v>
      </c>
      <c r="O49" s="36"/>
      <c r="P49" s="22" t="s">
        <v>34</v>
      </c>
      <c r="Q49" s="22" t="s">
        <v>76</v>
      </c>
      <c r="R49" s="17" t="s">
        <v>215</v>
      </c>
    </row>
    <row r="50" spans="1:18" s="2" customFormat="1" ht="75" customHeight="1">
      <c r="A50" s="33">
        <v>33</v>
      </c>
      <c r="B50" s="26" t="s">
        <v>71</v>
      </c>
      <c r="C50" s="27" t="s">
        <v>32</v>
      </c>
      <c r="D50" s="27" t="s">
        <v>109</v>
      </c>
      <c r="E50" s="27" t="s">
        <v>216</v>
      </c>
      <c r="F50" s="22" t="s">
        <v>217</v>
      </c>
      <c r="G50" s="35" t="s">
        <v>185</v>
      </c>
      <c r="H50" s="28" t="s">
        <v>218</v>
      </c>
      <c r="I50" s="36">
        <f t="shared" si="1"/>
        <v>6.49</v>
      </c>
      <c r="J50" s="36"/>
      <c r="K50" s="36"/>
      <c r="L50" s="36"/>
      <c r="M50" s="36">
        <v>6.49</v>
      </c>
      <c r="N50" s="36">
        <f t="shared" si="2"/>
        <v>6.49</v>
      </c>
      <c r="O50" s="36"/>
      <c r="P50" s="22" t="s">
        <v>34</v>
      </c>
      <c r="Q50" s="22" t="s">
        <v>76</v>
      </c>
      <c r="R50" s="17" t="s">
        <v>219</v>
      </c>
    </row>
    <row r="51" spans="1:18" s="2" customFormat="1" ht="75" customHeight="1">
      <c r="A51" s="33">
        <v>34</v>
      </c>
      <c r="B51" s="26" t="s">
        <v>71</v>
      </c>
      <c r="C51" s="27" t="s">
        <v>32</v>
      </c>
      <c r="D51" s="27" t="s">
        <v>109</v>
      </c>
      <c r="E51" s="27" t="s">
        <v>220</v>
      </c>
      <c r="F51" s="22" t="s">
        <v>221</v>
      </c>
      <c r="G51" s="35" t="s">
        <v>185</v>
      </c>
      <c r="H51" s="28" t="s">
        <v>222</v>
      </c>
      <c r="I51" s="36">
        <f t="shared" si="1"/>
        <v>3.92</v>
      </c>
      <c r="J51" s="36"/>
      <c r="K51" s="36"/>
      <c r="L51" s="36"/>
      <c r="M51" s="36">
        <v>3.92</v>
      </c>
      <c r="N51" s="36">
        <f t="shared" si="2"/>
        <v>3.92</v>
      </c>
      <c r="O51" s="36"/>
      <c r="P51" s="22" t="s">
        <v>34</v>
      </c>
      <c r="Q51" s="22" t="s">
        <v>76</v>
      </c>
      <c r="R51" s="17" t="s">
        <v>223</v>
      </c>
    </row>
    <row r="52" spans="1:18" s="2" customFormat="1" ht="102.75" customHeight="1">
      <c r="A52" s="33">
        <v>35</v>
      </c>
      <c r="B52" s="26" t="s">
        <v>71</v>
      </c>
      <c r="C52" s="27" t="s">
        <v>32</v>
      </c>
      <c r="D52" s="27" t="s">
        <v>109</v>
      </c>
      <c r="E52" s="27" t="s">
        <v>224</v>
      </c>
      <c r="F52" s="22" t="s">
        <v>225</v>
      </c>
      <c r="G52" s="35" t="s">
        <v>185</v>
      </c>
      <c r="H52" s="28" t="s">
        <v>226</v>
      </c>
      <c r="I52" s="36">
        <f t="shared" si="1"/>
        <v>5.78</v>
      </c>
      <c r="J52" s="36"/>
      <c r="K52" s="36"/>
      <c r="L52" s="36"/>
      <c r="M52" s="36">
        <v>5.78</v>
      </c>
      <c r="N52" s="36">
        <f t="shared" si="2"/>
        <v>5.78</v>
      </c>
      <c r="O52" s="36"/>
      <c r="P52" s="22" t="s">
        <v>34</v>
      </c>
      <c r="Q52" s="22" t="s">
        <v>76</v>
      </c>
      <c r="R52" s="17" t="s">
        <v>227</v>
      </c>
    </row>
    <row r="53" spans="1:18" s="2" customFormat="1" ht="75" customHeight="1">
      <c r="A53" s="33">
        <v>36</v>
      </c>
      <c r="B53" s="26" t="s">
        <v>71</v>
      </c>
      <c r="C53" s="27" t="s">
        <v>32</v>
      </c>
      <c r="D53" s="27" t="s">
        <v>109</v>
      </c>
      <c r="E53" s="27" t="s">
        <v>228</v>
      </c>
      <c r="F53" s="22" t="s">
        <v>229</v>
      </c>
      <c r="G53" s="35" t="s">
        <v>185</v>
      </c>
      <c r="H53" s="28" t="s">
        <v>230</v>
      </c>
      <c r="I53" s="36">
        <f t="shared" si="1"/>
        <v>13.03</v>
      </c>
      <c r="J53" s="36"/>
      <c r="K53" s="36"/>
      <c r="L53" s="36"/>
      <c r="M53" s="36">
        <v>13.03</v>
      </c>
      <c r="N53" s="36">
        <f t="shared" si="2"/>
        <v>13.03</v>
      </c>
      <c r="O53" s="36"/>
      <c r="P53" s="22" t="s">
        <v>34</v>
      </c>
      <c r="Q53" s="22" t="s">
        <v>76</v>
      </c>
      <c r="R53" s="17" t="s">
        <v>231</v>
      </c>
    </row>
    <row r="54" spans="1:18" s="2" customFormat="1" ht="75" customHeight="1">
      <c r="A54" s="33">
        <v>37</v>
      </c>
      <c r="B54" s="27" t="s">
        <v>182</v>
      </c>
      <c r="C54" s="22" t="s">
        <v>40</v>
      </c>
      <c r="D54" s="27" t="s">
        <v>72</v>
      </c>
      <c r="E54" s="27" t="s">
        <v>232</v>
      </c>
      <c r="F54" s="22" t="s">
        <v>233</v>
      </c>
      <c r="G54" s="26">
        <v>2020</v>
      </c>
      <c r="H54" s="28" t="s">
        <v>234</v>
      </c>
      <c r="I54" s="36">
        <f t="shared" si="1"/>
        <v>5</v>
      </c>
      <c r="J54" s="36">
        <v>5</v>
      </c>
      <c r="K54" s="44"/>
      <c r="L54" s="36"/>
      <c r="M54" s="36"/>
      <c r="N54" s="36">
        <f t="shared" si="2"/>
        <v>5</v>
      </c>
      <c r="O54" s="36"/>
      <c r="P54" s="22" t="s">
        <v>34</v>
      </c>
      <c r="Q54" s="22" t="s">
        <v>76</v>
      </c>
      <c r="R54" s="47" t="s">
        <v>235</v>
      </c>
    </row>
    <row r="55" spans="1:18" s="2" customFormat="1" ht="75" customHeight="1">
      <c r="A55" s="33">
        <v>38</v>
      </c>
      <c r="B55" s="27" t="s">
        <v>182</v>
      </c>
      <c r="C55" s="22" t="s">
        <v>40</v>
      </c>
      <c r="D55" s="27" t="s">
        <v>72</v>
      </c>
      <c r="E55" s="27" t="s">
        <v>236</v>
      </c>
      <c r="F55" s="22" t="s">
        <v>233</v>
      </c>
      <c r="G55" s="26">
        <v>2020</v>
      </c>
      <c r="H55" s="28" t="s">
        <v>237</v>
      </c>
      <c r="I55" s="36">
        <f t="shared" si="1"/>
        <v>5</v>
      </c>
      <c r="J55" s="36">
        <v>5</v>
      </c>
      <c r="K55" s="44"/>
      <c r="L55" s="36"/>
      <c r="M55" s="36"/>
      <c r="N55" s="36">
        <f t="shared" si="2"/>
        <v>5</v>
      </c>
      <c r="O55" s="36"/>
      <c r="P55" s="22" t="s">
        <v>34</v>
      </c>
      <c r="Q55" s="22" t="s">
        <v>76</v>
      </c>
      <c r="R55" s="47" t="s">
        <v>235</v>
      </c>
    </row>
    <row r="56" spans="1:18" s="2" customFormat="1" ht="75" customHeight="1">
      <c r="A56" s="33">
        <v>39</v>
      </c>
      <c r="B56" s="27" t="s">
        <v>182</v>
      </c>
      <c r="C56" s="34" t="s">
        <v>42</v>
      </c>
      <c r="D56" s="27" t="s">
        <v>72</v>
      </c>
      <c r="E56" s="27" t="s">
        <v>238</v>
      </c>
      <c r="F56" s="22" t="s">
        <v>239</v>
      </c>
      <c r="G56" s="26">
        <v>2020</v>
      </c>
      <c r="H56" s="28" t="s">
        <v>240</v>
      </c>
      <c r="I56" s="36">
        <f t="shared" si="1"/>
        <v>46.2</v>
      </c>
      <c r="J56" s="36">
        <v>46.2</v>
      </c>
      <c r="K56" s="36"/>
      <c r="L56" s="36"/>
      <c r="M56" s="36"/>
      <c r="N56" s="36">
        <f t="shared" si="2"/>
        <v>46.2</v>
      </c>
      <c r="O56" s="36"/>
      <c r="P56" s="22" t="s">
        <v>34</v>
      </c>
      <c r="Q56" s="22" t="s">
        <v>76</v>
      </c>
      <c r="R56" s="47" t="s">
        <v>241</v>
      </c>
    </row>
    <row r="57" spans="1:18" s="2" customFormat="1" ht="75" customHeight="1">
      <c r="A57" s="33">
        <v>40</v>
      </c>
      <c r="B57" s="27" t="s">
        <v>182</v>
      </c>
      <c r="C57" s="34" t="s">
        <v>42</v>
      </c>
      <c r="D57" s="27" t="s">
        <v>242</v>
      </c>
      <c r="E57" s="27" t="s">
        <v>243</v>
      </c>
      <c r="F57" s="22" t="s">
        <v>244</v>
      </c>
      <c r="G57" s="26">
        <v>2020</v>
      </c>
      <c r="H57" s="28" t="s">
        <v>245</v>
      </c>
      <c r="I57" s="36">
        <f t="shared" si="1"/>
        <v>10</v>
      </c>
      <c r="J57" s="36">
        <v>10</v>
      </c>
      <c r="K57" s="36"/>
      <c r="L57" s="36"/>
      <c r="M57" s="36"/>
      <c r="N57" s="36">
        <f t="shared" si="2"/>
        <v>10</v>
      </c>
      <c r="O57" s="36"/>
      <c r="P57" s="22" t="s">
        <v>34</v>
      </c>
      <c r="Q57" s="22" t="s">
        <v>76</v>
      </c>
      <c r="R57" s="47" t="s">
        <v>41</v>
      </c>
    </row>
    <row r="58" spans="1:18" s="2" customFormat="1" ht="75" customHeight="1">
      <c r="A58" s="33">
        <v>41</v>
      </c>
      <c r="B58" s="27" t="s">
        <v>182</v>
      </c>
      <c r="C58" s="34" t="s">
        <v>42</v>
      </c>
      <c r="D58" s="27" t="s">
        <v>242</v>
      </c>
      <c r="E58" s="27" t="s">
        <v>246</v>
      </c>
      <c r="F58" s="22" t="s">
        <v>247</v>
      </c>
      <c r="G58" s="26">
        <v>2020</v>
      </c>
      <c r="H58" s="28" t="s">
        <v>248</v>
      </c>
      <c r="I58" s="36">
        <f t="shared" si="1"/>
        <v>30</v>
      </c>
      <c r="J58" s="36">
        <v>30</v>
      </c>
      <c r="K58" s="36"/>
      <c r="L58" s="36"/>
      <c r="M58" s="36"/>
      <c r="N58" s="36">
        <f t="shared" si="2"/>
        <v>30</v>
      </c>
      <c r="O58" s="36"/>
      <c r="P58" s="22" t="s">
        <v>34</v>
      </c>
      <c r="Q58" s="22" t="s">
        <v>76</v>
      </c>
      <c r="R58" s="47" t="s">
        <v>249</v>
      </c>
    </row>
    <row r="59" spans="1:18" s="2" customFormat="1" ht="84" customHeight="1">
      <c r="A59" s="33">
        <v>42</v>
      </c>
      <c r="B59" s="27" t="s">
        <v>182</v>
      </c>
      <c r="C59" s="34" t="s">
        <v>42</v>
      </c>
      <c r="D59" s="27" t="s">
        <v>128</v>
      </c>
      <c r="E59" s="27" t="s">
        <v>250</v>
      </c>
      <c r="F59" s="35" t="s">
        <v>251</v>
      </c>
      <c r="G59" s="26">
        <v>2020</v>
      </c>
      <c r="H59" s="28" t="s">
        <v>252</v>
      </c>
      <c r="I59" s="36">
        <f t="shared" si="1"/>
        <v>90</v>
      </c>
      <c r="J59" s="45">
        <v>63</v>
      </c>
      <c r="K59" s="45"/>
      <c r="L59" s="45"/>
      <c r="M59" s="36">
        <v>27</v>
      </c>
      <c r="N59" s="36">
        <f t="shared" si="2"/>
        <v>90</v>
      </c>
      <c r="O59" s="36"/>
      <c r="P59" s="22" t="s">
        <v>34</v>
      </c>
      <c r="Q59" s="22" t="s">
        <v>76</v>
      </c>
      <c r="R59" s="47" t="s">
        <v>253</v>
      </c>
    </row>
    <row r="60" spans="1:18" s="2" customFormat="1" ht="105" customHeight="1">
      <c r="A60" s="33">
        <v>43</v>
      </c>
      <c r="B60" s="27" t="s">
        <v>182</v>
      </c>
      <c r="C60" s="34" t="s">
        <v>42</v>
      </c>
      <c r="D60" s="27" t="s">
        <v>77</v>
      </c>
      <c r="E60" s="27" t="s">
        <v>254</v>
      </c>
      <c r="F60" s="22" t="s">
        <v>255</v>
      </c>
      <c r="G60" s="26">
        <v>2020</v>
      </c>
      <c r="H60" s="28" t="s">
        <v>256</v>
      </c>
      <c r="I60" s="36">
        <f t="shared" si="1"/>
        <v>31</v>
      </c>
      <c r="J60" s="36">
        <v>31</v>
      </c>
      <c r="K60" s="36"/>
      <c r="L60" s="36"/>
      <c r="M60" s="36"/>
      <c r="N60" s="36">
        <f t="shared" si="2"/>
        <v>31</v>
      </c>
      <c r="O60" s="36"/>
      <c r="P60" s="22" t="s">
        <v>34</v>
      </c>
      <c r="Q60" s="22" t="s">
        <v>76</v>
      </c>
      <c r="R60" s="47" t="s">
        <v>257</v>
      </c>
    </row>
    <row r="61" spans="1:18" s="2" customFormat="1" ht="105" customHeight="1">
      <c r="A61" s="33">
        <v>44</v>
      </c>
      <c r="B61" s="27" t="s">
        <v>182</v>
      </c>
      <c r="C61" s="34" t="s">
        <v>42</v>
      </c>
      <c r="D61" s="27" t="s">
        <v>77</v>
      </c>
      <c r="E61" s="27" t="s">
        <v>254</v>
      </c>
      <c r="F61" s="36" t="s">
        <v>258</v>
      </c>
      <c r="G61" s="26" t="s">
        <v>259</v>
      </c>
      <c r="H61" s="28" t="s">
        <v>256</v>
      </c>
      <c r="I61" s="36">
        <f t="shared" si="1"/>
        <v>8</v>
      </c>
      <c r="J61" s="36">
        <v>8</v>
      </c>
      <c r="K61" s="36"/>
      <c r="L61" s="36"/>
      <c r="M61" s="36"/>
      <c r="N61" s="36">
        <f t="shared" si="2"/>
        <v>8</v>
      </c>
      <c r="O61" s="36"/>
      <c r="P61" s="22" t="s">
        <v>34</v>
      </c>
      <c r="Q61" s="22" t="s">
        <v>76</v>
      </c>
      <c r="R61" s="47" t="s">
        <v>260</v>
      </c>
    </row>
    <row r="62" spans="1:18" s="2" customFormat="1" ht="96.75" customHeight="1">
      <c r="A62" s="33">
        <v>45</v>
      </c>
      <c r="B62" s="27" t="s">
        <v>182</v>
      </c>
      <c r="C62" s="34" t="s">
        <v>42</v>
      </c>
      <c r="D62" s="27" t="s">
        <v>77</v>
      </c>
      <c r="E62" s="27" t="s">
        <v>261</v>
      </c>
      <c r="F62" s="22" t="s">
        <v>262</v>
      </c>
      <c r="G62" s="26">
        <v>2020</v>
      </c>
      <c r="H62" s="28" t="s">
        <v>263</v>
      </c>
      <c r="I62" s="36">
        <f t="shared" si="1"/>
        <v>50</v>
      </c>
      <c r="J62" s="36">
        <v>50</v>
      </c>
      <c r="K62" s="36"/>
      <c r="L62" s="36"/>
      <c r="M62" s="36"/>
      <c r="N62" s="36">
        <f t="shared" si="2"/>
        <v>50</v>
      </c>
      <c r="O62" s="36"/>
      <c r="P62" s="22" t="s">
        <v>34</v>
      </c>
      <c r="Q62" s="22" t="s">
        <v>76</v>
      </c>
      <c r="R62" s="47" t="s">
        <v>264</v>
      </c>
    </row>
    <row r="63" spans="1:18" s="2" customFormat="1" ht="102" customHeight="1">
      <c r="A63" s="33">
        <v>46</v>
      </c>
      <c r="B63" s="27" t="s">
        <v>182</v>
      </c>
      <c r="C63" s="34" t="s">
        <v>42</v>
      </c>
      <c r="D63" s="27" t="s">
        <v>77</v>
      </c>
      <c r="E63" s="27" t="s">
        <v>265</v>
      </c>
      <c r="F63" s="37" t="s">
        <v>266</v>
      </c>
      <c r="G63" s="26">
        <v>2020</v>
      </c>
      <c r="H63" s="28" t="s">
        <v>267</v>
      </c>
      <c r="I63" s="36">
        <f t="shared" si="1"/>
        <v>30</v>
      </c>
      <c r="J63" s="36">
        <v>30</v>
      </c>
      <c r="K63" s="36"/>
      <c r="L63" s="36"/>
      <c r="M63" s="36"/>
      <c r="N63" s="36">
        <f t="shared" si="2"/>
        <v>30</v>
      </c>
      <c r="O63" s="36"/>
      <c r="P63" s="22" t="s">
        <v>34</v>
      </c>
      <c r="Q63" s="22" t="s">
        <v>76</v>
      </c>
      <c r="R63" s="47" t="s">
        <v>249</v>
      </c>
    </row>
    <row r="64" spans="1:18" s="2" customFormat="1" ht="102" customHeight="1">
      <c r="A64" s="33">
        <v>47</v>
      </c>
      <c r="B64" s="27" t="s">
        <v>182</v>
      </c>
      <c r="C64" s="34" t="s">
        <v>42</v>
      </c>
      <c r="D64" s="27" t="s">
        <v>77</v>
      </c>
      <c r="E64" s="27" t="s">
        <v>212</v>
      </c>
      <c r="F64" s="22" t="s">
        <v>268</v>
      </c>
      <c r="G64" s="26" t="s">
        <v>259</v>
      </c>
      <c r="H64" s="28" t="s">
        <v>269</v>
      </c>
      <c r="I64" s="36">
        <f t="shared" si="1"/>
        <v>10</v>
      </c>
      <c r="J64" s="36">
        <v>10</v>
      </c>
      <c r="K64" s="36"/>
      <c r="L64" s="36"/>
      <c r="M64" s="36"/>
      <c r="N64" s="36">
        <f t="shared" si="2"/>
        <v>10</v>
      </c>
      <c r="O64" s="36"/>
      <c r="P64" s="22" t="s">
        <v>34</v>
      </c>
      <c r="Q64" s="22" t="s">
        <v>76</v>
      </c>
      <c r="R64" s="47" t="s">
        <v>41</v>
      </c>
    </row>
    <row r="65" spans="1:18" s="2" customFormat="1" ht="88.5" customHeight="1">
      <c r="A65" s="33">
        <v>48</v>
      </c>
      <c r="B65" s="27" t="s">
        <v>182</v>
      </c>
      <c r="C65" s="34" t="s">
        <v>42</v>
      </c>
      <c r="D65" s="27" t="s">
        <v>109</v>
      </c>
      <c r="E65" s="27" t="s">
        <v>270</v>
      </c>
      <c r="F65" s="22" t="s">
        <v>271</v>
      </c>
      <c r="G65" s="48">
        <v>2020</v>
      </c>
      <c r="H65" s="28" t="s">
        <v>272</v>
      </c>
      <c r="I65" s="36">
        <f t="shared" si="1"/>
        <v>80</v>
      </c>
      <c r="J65" s="36">
        <v>57.99</v>
      </c>
      <c r="K65" s="17"/>
      <c r="L65" s="17"/>
      <c r="M65" s="36">
        <v>22.01</v>
      </c>
      <c r="N65" s="36">
        <f t="shared" si="2"/>
        <v>80</v>
      </c>
      <c r="O65" s="36"/>
      <c r="P65" s="22" t="s">
        <v>34</v>
      </c>
      <c r="Q65" s="22" t="s">
        <v>76</v>
      </c>
      <c r="R65" s="47" t="s">
        <v>273</v>
      </c>
    </row>
    <row r="66" spans="1:18" s="2" customFormat="1" ht="102.75" customHeight="1">
      <c r="A66" s="33">
        <v>49</v>
      </c>
      <c r="B66" s="27" t="s">
        <v>182</v>
      </c>
      <c r="C66" s="34" t="s">
        <v>42</v>
      </c>
      <c r="D66" s="27" t="s">
        <v>116</v>
      </c>
      <c r="E66" s="27" t="s">
        <v>274</v>
      </c>
      <c r="F66" s="22" t="s">
        <v>275</v>
      </c>
      <c r="G66" s="22">
        <v>2020</v>
      </c>
      <c r="H66" s="28" t="s">
        <v>276</v>
      </c>
      <c r="I66" s="36">
        <f t="shared" si="1"/>
        <v>60</v>
      </c>
      <c r="J66" s="36">
        <v>60</v>
      </c>
      <c r="K66" s="36"/>
      <c r="L66" s="36"/>
      <c r="M66" s="36"/>
      <c r="N66" s="36">
        <f t="shared" si="2"/>
        <v>60</v>
      </c>
      <c r="O66" s="36"/>
      <c r="P66" s="22" t="s">
        <v>34</v>
      </c>
      <c r="Q66" s="22" t="s">
        <v>76</v>
      </c>
      <c r="R66" s="47" t="s">
        <v>277</v>
      </c>
    </row>
    <row r="67" spans="1:18" s="2" customFormat="1" ht="93" customHeight="1">
      <c r="A67" s="33">
        <v>50</v>
      </c>
      <c r="B67" s="27" t="s">
        <v>182</v>
      </c>
      <c r="C67" s="34" t="s">
        <v>42</v>
      </c>
      <c r="D67" s="27" t="s">
        <v>116</v>
      </c>
      <c r="E67" s="27" t="s">
        <v>132</v>
      </c>
      <c r="F67" s="22" t="s">
        <v>278</v>
      </c>
      <c r="G67" s="22">
        <v>2020</v>
      </c>
      <c r="H67" s="28" t="s">
        <v>279</v>
      </c>
      <c r="I67" s="36">
        <f t="shared" si="1"/>
        <v>12</v>
      </c>
      <c r="J67" s="36">
        <v>12</v>
      </c>
      <c r="K67" s="36"/>
      <c r="L67" s="36"/>
      <c r="M67" s="36"/>
      <c r="N67" s="36">
        <f t="shared" si="2"/>
        <v>12</v>
      </c>
      <c r="O67" s="36"/>
      <c r="P67" s="22" t="s">
        <v>34</v>
      </c>
      <c r="Q67" s="22" t="s">
        <v>76</v>
      </c>
      <c r="R67" s="47" t="s">
        <v>280</v>
      </c>
    </row>
    <row r="68" spans="1:18" s="2" customFormat="1" ht="94.5" customHeight="1">
      <c r="A68" s="33">
        <v>51</v>
      </c>
      <c r="B68" s="27" t="s">
        <v>182</v>
      </c>
      <c r="C68" s="34" t="s">
        <v>42</v>
      </c>
      <c r="D68" s="27" t="s">
        <v>116</v>
      </c>
      <c r="E68" s="27" t="s">
        <v>117</v>
      </c>
      <c r="F68" s="22" t="s">
        <v>281</v>
      </c>
      <c r="G68" s="22">
        <v>2020</v>
      </c>
      <c r="H68" s="28" t="s">
        <v>282</v>
      </c>
      <c r="I68" s="36">
        <f t="shared" si="1"/>
        <v>5</v>
      </c>
      <c r="J68" s="36">
        <v>5</v>
      </c>
      <c r="K68" s="36"/>
      <c r="L68" s="36"/>
      <c r="M68" s="36"/>
      <c r="N68" s="36">
        <f t="shared" si="2"/>
        <v>5</v>
      </c>
      <c r="O68" s="36"/>
      <c r="P68" s="22" t="s">
        <v>34</v>
      </c>
      <c r="Q68" s="22" t="s">
        <v>76</v>
      </c>
      <c r="R68" s="47" t="s">
        <v>235</v>
      </c>
    </row>
    <row r="69" spans="1:18" s="2" customFormat="1" ht="94.5" customHeight="1">
      <c r="A69" s="33">
        <v>52</v>
      </c>
      <c r="B69" s="27" t="s">
        <v>182</v>
      </c>
      <c r="C69" s="34" t="s">
        <v>42</v>
      </c>
      <c r="D69" s="27" t="s">
        <v>116</v>
      </c>
      <c r="E69" s="27" t="s">
        <v>283</v>
      </c>
      <c r="F69" s="22" t="s">
        <v>284</v>
      </c>
      <c r="G69" s="22">
        <v>2020</v>
      </c>
      <c r="H69" s="28" t="s">
        <v>285</v>
      </c>
      <c r="I69" s="36">
        <f t="shared" si="1"/>
        <v>5</v>
      </c>
      <c r="J69" s="36">
        <v>5</v>
      </c>
      <c r="K69" s="36"/>
      <c r="L69" s="36"/>
      <c r="M69" s="36"/>
      <c r="N69" s="36">
        <f t="shared" si="2"/>
        <v>5</v>
      </c>
      <c r="O69" s="36"/>
      <c r="P69" s="22" t="s">
        <v>34</v>
      </c>
      <c r="Q69" s="22" t="s">
        <v>76</v>
      </c>
      <c r="R69" s="47" t="s">
        <v>235</v>
      </c>
    </row>
    <row r="70" spans="1:18" s="2" customFormat="1" ht="75" customHeight="1">
      <c r="A70" s="33">
        <v>53</v>
      </c>
      <c r="B70" s="26" t="s">
        <v>71</v>
      </c>
      <c r="C70" s="27" t="s">
        <v>32</v>
      </c>
      <c r="D70" s="27" t="s">
        <v>72</v>
      </c>
      <c r="E70" s="27" t="s">
        <v>286</v>
      </c>
      <c r="F70" s="22" t="s">
        <v>287</v>
      </c>
      <c r="G70" s="22">
        <v>2020</v>
      </c>
      <c r="H70" s="28" t="s">
        <v>288</v>
      </c>
      <c r="I70" s="36">
        <f t="shared" si="1"/>
        <v>60</v>
      </c>
      <c r="J70" s="36">
        <v>60</v>
      </c>
      <c r="K70" s="36"/>
      <c r="L70" s="36"/>
      <c r="M70" s="36"/>
      <c r="N70" s="36">
        <f t="shared" si="2"/>
        <v>60</v>
      </c>
      <c r="O70" s="36"/>
      <c r="P70" s="22" t="s">
        <v>34</v>
      </c>
      <c r="Q70" s="22" t="s">
        <v>76</v>
      </c>
      <c r="R70" s="47" t="s">
        <v>277</v>
      </c>
    </row>
    <row r="71" spans="1:18" s="2" customFormat="1" ht="135.75" customHeight="1">
      <c r="A71" s="33">
        <v>54</v>
      </c>
      <c r="B71" s="26" t="s">
        <v>71</v>
      </c>
      <c r="C71" s="27" t="s">
        <v>32</v>
      </c>
      <c r="D71" s="27" t="s">
        <v>92</v>
      </c>
      <c r="E71" s="27" t="s">
        <v>289</v>
      </c>
      <c r="F71" s="49" t="s">
        <v>290</v>
      </c>
      <c r="G71" s="22">
        <v>2020</v>
      </c>
      <c r="H71" s="28" t="s">
        <v>291</v>
      </c>
      <c r="I71" s="36">
        <f aca="true" t="shared" si="3" ref="I71:I80">N71</f>
        <v>46.2</v>
      </c>
      <c r="J71" s="36">
        <v>46.2</v>
      </c>
      <c r="K71" s="36"/>
      <c r="L71" s="36"/>
      <c r="M71" s="36"/>
      <c r="N71" s="36">
        <f aca="true" t="shared" si="4" ref="N71:N81">SUM(J71:M71)</f>
        <v>46.2</v>
      </c>
      <c r="O71" s="36"/>
      <c r="P71" s="22" t="s">
        <v>34</v>
      </c>
      <c r="Q71" s="22" t="s">
        <v>76</v>
      </c>
      <c r="R71" s="47" t="s">
        <v>241</v>
      </c>
    </row>
    <row r="72" spans="1:18" s="2" customFormat="1" ht="75" customHeight="1">
      <c r="A72" s="33">
        <v>55</v>
      </c>
      <c r="B72" s="26" t="s">
        <v>71</v>
      </c>
      <c r="C72" s="27" t="s">
        <v>32</v>
      </c>
      <c r="D72" s="27" t="s">
        <v>92</v>
      </c>
      <c r="E72" s="27" t="s">
        <v>195</v>
      </c>
      <c r="F72" s="22" t="s">
        <v>292</v>
      </c>
      <c r="G72" s="22">
        <v>2020</v>
      </c>
      <c r="H72" s="28" t="s">
        <v>293</v>
      </c>
      <c r="I72" s="36">
        <f t="shared" si="3"/>
        <v>16</v>
      </c>
      <c r="J72" s="36">
        <v>16</v>
      </c>
      <c r="K72" s="36"/>
      <c r="L72" s="36"/>
      <c r="M72" s="36"/>
      <c r="N72" s="36">
        <f t="shared" si="4"/>
        <v>16</v>
      </c>
      <c r="O72" s="36"/>
      <c r="P72" s="22" t="s">
        <v>34</v>
      </c>
      <c r="Q72" s="22" t="s">
        <v>76</v>
      </c>
      <c r="R72" s="47" t="s">
        <v>294</v>
      </c>
    </row>
    <row r="73" spans="1:18" s="2" customFormat="1" ht="75" customHeight="1">
      <c r="A73" s="33">
        <v>56</v>
      </c>
      <c r="B73" s="26" t="s">
        <v>71</v>
      </c>
      <c r="C73" s="27" t="s">
        <v>32</v>
      </c>
      <c r="D73" s="27" t="s">
        <v>92</v>
      </c>
      <c r="E73" s="27" t="s">
        <v>103</v>
      </c>
      <c r="F73" s="50" t="s">
        <v>295</v>
      </c>
      <c r="G73" s="22">
        <v>2020</v>
      </c>
      <c r="H73" s="28" t="s">
        <v>296</v>
      </c>
      <c r="I73" s="36">
        <f t="shared" si="3"/>
        <v>8</v>
      </c>
      <c r="J73" s="36">
        <v>8</v>
      </c>
      <c r="K73" s="36"/>
      <c r="L73" s="36"/>
      <c r="M73" s="36"/>
      <c r="N73" s="36">
        <f t="shared" si="4"/>
        <v>8</v>
      </c>
      <c r="O73" s="36"/>
      <c r="P73" s="22" t="s">
        <v>34</v>
      </c>
      <c r="Q73" s="22" t="s">
        <v>76</v>
      </c>
      <c r="R73" s="47" t="s">
        <v>260</v>
      </c>
    </row>
    <row r="74" spans="1:18" s="2" customFormat="1" ht="75" customHeight="1">
      <c r="A74" s="33">
        <v>57</v>
      </c>
      <c r="B74" s="26" t="s">
        <v>71</v>
      </c>
      <c r="C74" s="27" t="s">
        <v>32</v>
      </c>
      <c r="D74" s="27" t="s">
        <v>92</v>
      </c>
      <c r="E74" s="27" t="s">
        <v>195</v>
      </c>
      <c r="F74" s="36" t="s">
        <v>297</v>
      </c>
      <c r="G74" s="22">
        <v>2020</v>
      </c>
      <c r="H74" s="28" t="s">
        <v>293</v>
      </c>
      <c r="I74" s="36">
        <f t="shared" si="3"/>
        <v>38.38</v>
      </c>
      <c r="J74" s="36">
        <v>38.38</v>
      </c>
      <c r="K74" s="36"/>
      <c r="L74" s="36"/>
      <c r="M74" s="36"/>
      <c r="N74" s="36">
        <f t="shared" si="4"/>
        <v>38.38</v>
      </c>
      <c r="O74" s="36"/>
      <c r="P74" s="22" t="s">
        <v>34</v>
      </c>
      <c r="Q74" s="22" t="s">
        <v>76</v>
      </c>
      <c r="R74" s="47" t="s">
        <v>298</v>
      </c>
    </row>
    <row r="75" spans="1:18" s="2" customFormat="1" ht="75" customHeight="1">
      <c r="A75" s="33">
        <v>58</v>
      </c>
      <c r="B75" s="26" t="s">
        <v>71</v>
      </c>
      <c r="C75" s="27" t="s">
        <v>32</v>
      </c>
      <c r="D75" s="27" t="s">
        <v>92</v>
      </c>
      <c r="E75" s="27" t="s">
        <v>195</v>
      </c>
      <c r="F75" s="36" t="s">
        <v>299</v>
      </c>
      <c r="G75" s="22">
        <v>2020</v>
      </c>
      <c r="H75" s="28" t="s">
        <v>293</v>
      </c>
      <c r="I75" s="36">
        <f t="shared" si="3"/>
        <v>18.83</v>
      </c>
      <c r="J75" s="36">
        <v>18.83</v>
      </c>
      <c r="K75" s="36"/>
      <c r="L75" s="36"/>
      <c r="M75" s="36"/>
      <c r="N75" s="36">
        <f t="shared" si="4"/>
        <v>18.83</v>
      </c>
      <c r="O75" s="36"/>
      <c r="P75" s="22" t="s">
        <v>34</v>
      </c>
      <c r="Q75" s="22" t="s">
        <v>76</v>
      </c>
      <c r="R75" s="47" t="s">
        <v>300</v>
      </c>
    </row>
    <row r="76" spans="1:18" s="2" customFormat="1" ht="75" customHeight="1">
      <c r="A76" s="33">
        <v>59</v>
      </c>
      <c r="B76" s="26" t="s">
        <v>71</v>
      </c>
      <c r="C76" s="27" t="s">
        <v>32</v>
      </c>
      <c r="D76" s="27" t="s">
        <v>128</v>
      </c>
      <c r="E76" s="27" t="s">
        <v>301</v>
      </c>
      <c r="F76" s="22" t="s">
        <v>302</v>
      </c>
      <c r="G76" s="22">
        <v>2020</v>
      </c>
      <c r="H76" s="28" t="s">
        <v>303</v>
      </c>
      <c r="I76" s="36">
        <f t="shared" si="3"/>
        <v>60</v>
      </c>
      <c r="J76" s="36">
        <v>60</v>
      </c>
      <c r="K76" s="44"/>
      <c r="L76" s="36"/>
      <c r="M76" s="36"/>
      <c r="N76" s="36">
        <f t="shared" si="4"/>
        <v>60</v>
      </c>
      <c r="O76" s="36"/>
      <c r="P76" s="22" t="s">
        <v>34</v>
      </c>
      <c r="Q76" s="22" t="s">
        <v>76</v>
      </c>
      <c r="R76" s="47" t="s">
        <v>304</v>
      </c>
    </row>
    <row r="77" spans="1:18" s="2" customFormat="1" ht="75" customHeight="1">
      <c r="A77" s="33">
        <v>60</v>
      </c>
      <c r="B77" s="26" t="s">
        <v>71</v>
      </c>
      <c r="C77" s="27" t="s">
        <v>32</v>
      </c>
      <c r="D77" s="27" t="s">
        <v>128</v>
      </c>
      <c r="E77" s="27" t="s">
        <v>199</v>
      </c>
      <c r="F77" s="22" t="s">
        <v>305</v>
      </c>
      <c r="G77" s="22">
        <v>2020</v>
      </c>
      <c r="H77" s="28" t="s">
        <v>306</v>
      </c>
      <c r="I77" s="36">
        <f t="shared" si="3"/>
        <v>50</v>
      </c>
      <c r="J77" s="36">
        <v>50</v>
      </c>
      <c r="K77" s="36"/>
      <c r="L77" s="36"/>
      <c r="M77" s="36"/>
      <c r="N77" s="36">
        <f t="shared" si="4"/>
        <v>50</v>
      </c>
      <c r="O77" s="36"/>
      <c r="P77" s="22" t="s">
        <v>34</v>
      </c>
      <c r="Q77" s="22" t="s">
        <v>76</v>
      </c>
      <c r="R77" s="17" t="s">
        <v>307</v>
      </c>
    </row>
    <row r="78" spans="1:18" s="2" customFormat="1" ht="126" customHeight="1">
      <c r="A78" s="33">
        <v>61</v>
      </c>
      <c r="B78" s="26" t="s">
        <v>71</v>
      </c>
      <c r="C78" s="27" t="s">
        <v>32</v>
      </c>
      <c r="D78" s="27" t="s">
        <v>128</v>
      </c>
      <c r="E78" s="27" t="s">
        <v>308</v>
      </c>
      <c r="F78" s="35" t="s">
        <v>309</v>
      </c>
      <c r="G78" s="35">
        <v>2020</v>
      </c>
      <c r="H78" s="28" t="s">
        <v>310</v>
      </c>
      <c r="I78" s="36">
        <f t="shared" si="3"/>
        <v>48</v>
      </c>
      <c r="J78" s="36">
        <v>48</v>
      </c>
      <c r="K78" s="45"/>
      <c r="L78" s="45"/>
      <c r="M78" s="36"/>
      <c r="N78" s="36">
        <f t="shared" si="4"/>
        <v>48</v>
      </c>
      <c r="O78" s="36"/>
      <c r="P78" s="22" t="s">
        <v>34</v>
      </c>
      <c r="Q78" s="22" t="s">
        <v>76</v>
      </c>
      <c r="R78" s="17" t="s">
        <v>311</v>
      </c>
    </row>
    <row r="79" spans="1:18" s="2" customFormat="1" ht="75" customHeight="1">
      <c r="A79" s="33">
        <v>62</v>
      </c>
      <c r="B79" s="26" t="s">
        <v>71</v>
      </c>
      <c r="C79" s="27" t="s">
        <v>32</v>
      </c>
      <c r="D79" s="27" t="s">
        <v>128</v>
      </c>
      <c r="E79" s="27" t="s">
        <v>312</v>
      </c>
      <c r="F79" s="35" t="s">
        <v>313</v>
      </c>
      <c r="G79" s="35">
        <v>2020</v>
      </c>
      <c r="H79" s="28" t="s">
        <v>314</v>
      </c>
      <c r="I79" s="36">
        <f t="shared" si="3"/>
        <v>47</v>
      </c>
      <c r="J79" s="36">
        <v>47</v>
      </c>
      <c r="K79" s="45"/>
      <c r="L79" s="45"/>
      <c r="M79" s="36"/>
      <c r="N79" s="36">
        <f t="shared" si="4"/>
        <v>47</v>
      </c>
      <c r="O79" s="36"/>
      <c r="P79" s="22" t="s">
        <v>34</v>
      </c>
      <c r="Q79" s="22" t="s">
        <v>76</v>
      </c>
      <c r="R79" s="17" t="s">
        <v>315</v>
      </c>
    </row>
    <row r="80" spans="1:18" s="2" customFormat="1" ht="75" customHeight="1">
      <c r="A80" s="33">
        <v>63</v>
      </c>
      <c r="B80" s="26" t="s">
        <v>71</v>
      </c>
      <c r="C80" s="27" t="s">
        <v>32</v>
      </c>
      <c r="D80" s="27" t="s">
        <v>77</v>
      </c>
      <c r="E80" s="27" t="s">
        <v>212</v>
      </c>
      <c r="F80" s="51" t="s">
        <v>316</v>
      </c>
      <c r="G80" s="22">
        <v>2020</v>
      </c>
      <c r="H80" s="28" t="s">
        <v>317</v>
      </c>
      <c r="I80" s="36">
        <v>65</v>
      </c>
      <c r="J80" s="36">
        <v>65</v>
      </c>
      <c r="K80" s="36"/>
      <c r="L80" s="45"/>
      <c r="M80" s="36"/>
      <c r="N80" s="36">
        <f t="shared" si="4"/>
        <v>65</v>
      </c>
      <c r="O80" s="36"/>
      <c r="P80" s="22" t="s">
        <v>34</v>
      </c>
      <c r="Q80" s="22" t="s">
        <v>76</v>
      </c>
      <c r="R80" s="17" t="s">
        <v>318</v>
      </c>
    </row>
    <row r="81" spans="1:18" s="2" customFormat="1" ht="75" customHeight="1">
      <c r="A81" s="33">
        <v>64</v>
      </c>
      <c r="B81" s="26" t="s">
        <v>71</v>
      </c>
      <c r="C81" s="27" t="s">
        <v>32</v>
      </c>
      <c r="D81" s="27" t="s">
        <v>109</v>
      </c>
      <c r="E81" s="27" t="s">
        <v>270</v>
      </c>
      <c r="F81" s="22" t="s">
        <v>319</v>
      </c>
      <c r="G81" s="48">
        <v>2020</v>
      </c>
      <c r="H81" s="28" t="s">
        <v>320</v>
      </c>
      <c r="I81" s="36">
        <f>N81</f>
        <v>60</v>
      </c>
      <c r="J81" s="36">
        <v>60</v>
      </c>
      <c r="K81" s="36"/>
      <c r="L81" s="36"/>
      <c r="M81" s="36"/>
      <c r="N81" s="36">
        <f t="shared" si="4"/>
        <v>60</v>
      </c>
      <c r="O81" s="36"/>
      <c r="P81" s="22" t="s">
        <v>34</v>
      </c>
      <c r="Q81" s="22" t="s">
        <v>76</v>
      </c>
      <c r="R81" s="17" t="s">
        <v>321</v>
      </c>
    </row>
    <row r="82" spans="1:18" s="2" customFormat="1" ht="135.75" customHeight="1">
      <c r="A82" s="18"/>
      <c r="B82" s="19" t="s">
        <v>45</v>
      </c>
      <c r="C82" s="19"/>
      <c r="D82" s="19"/>
      <c r="E82" s="19"/>
      <c r="F82" s="19"/>
      <c r="G82" s="20"/>
      <c r="H82" s="20"/>
      <c r="I82" s="39">
        <f aca="true" t="shared" si="5" ref="I82:K82">SUM(I83:I87)</f>
        <v>189.31</v>
      </c>
      <c r="J82" s="39">
        <f t="shared" si="5"/>
        <v>47.87</v>
      </c>
      <c r="K82" s="39">
        <f t="shared" si="5"/>
        <v>132.97</v>
      </c>
      <c r="L82" s="41"/>
      <c r="M82" s="39">
        <f>SUM(M83:M87)</f>
        <v>8.47</v>
      </c>
      <c r="N82" s="39">
        <f>SUM(N83:N87)</f>
        <v>189.31</v>
      </c>
      <c r="O82" s="42"/>
      <c r="P82" s="20"/>
      <c r="Q82" s="20"/>
      <c r="R82" s="47" t="s">
        <v>46</v>
      </c>
    </row>
    <row r="83" spans="1:18" s="2" customFormat="1" ht="102" customHeight="1">
      <c r="A83" s="21">
        <v>65</v>
      </c>
      <c r="B83" s="22" t="s">
        <v>182</v>
      </c>
      <c r="C83" s="22" t="s">
        <v>40</v>
      </c>
      <c r="D83" s="28" t="s">
        <v>92</v>
      </c>
      <c r="E83" s="27" t="s">
        <v>97</v>
      </c>
      <c r="F83" s="52" t="s">
        <v>322</v>
      </c>
      <c r="G83" s="26">
        <v>2020</v>
      </c>
      <c r="H83" s="28" t="s">
        <v>323</v>
      </c>
      <c r="I83" s="36">
        <v>120</v>
      </c>
      <c r="J83" s="44">
        <v>47.87</v>
      </c>
      <c r="K83" s="44">
        <v>72.13</v>
      </c>
      <c r="L83" s="41"/>
      <c r="M83" s="39"/>
      <c r="N83" s="36">
        <f>SUM(J83:M83)</f>
        <v>120</v>
      </c>
      <c r="O83" s="42"/>
      <c r="P83" s="22" t="s">
        <v>45</v>
      </c>
      <c r="Q83" s="22" t="s">
        <v>76</v>
      </c>
      <c r="R83" s="47" t="s">
        <v>47</v>
      </c>
    </row>
    <row r="84" spans="1:18" s="1" customFormat="1" ht="93.75" customHeight="1">
      <c r="A84" s="21">
        <v>66</v>
      </c>
      <c r="B84" s="22" t="s">
        <v>182</v>
      </c>
      <c r="C84" s="34" t="s">
        <v>42</v>
      </c>
      <c r="D84" s="27" t="s">
        <v>77</v>
      </c>
      <c r="E84" s="27" t="s">
        <v>164</v>
      </c>
      <c r="F84" s="22" t="s">
        <v>324</v>
      </c>
      <c r="G84" s="26">
        <v>2020</v>
      </c>
      <c r="H84" s="28" t="s">
        <v>325</v>
      </c>
      <c r="I84" s="36">
        <f>N84</f>
        <v>65</v>
      </c>
      <c r="J84" s="36"/>
      <c r="K84" s="44">
        <v>60.84</v>
      </c>
      <c r="L84" s="44"/>
      <c r="M84" s="44">
        <v>4.16</v>
      </c>
      <c r="N84" s="36">
        <f aca="true" t="shared" si="6" ref="N84:N100">SUM(J84:M84)</f>
        <v>65</v>
      </c>
      <c r="O84" s="55"/>
      <c r="P84" s="22" t="s">
        <v>45</v>
      </c>
      <c r="Q84" s="22" t="s">
        <v>76</v>
      </c>
      <c r="R84" s="47" t="s">
        <v>48</v>
      </c>
    </row>
    <row r="85" spans="1:18" s="1" customFormat="1" ht="102.75" customHeight="1">
      <c r="A85" s="21">
        <v>67</v>
      </c>
      <c r="B85" s="27" t="s">
        <v>182</v>
      </c>
      <c r="C85" s="34" t="s">
        <v>42</v>
      </c>
      <c r="D85" s="27" t="s">
        <v>77</v>
      </c>
      <c r="E85" s="27" t="s">
        <v>153</v>
      </c>
      <c r="F85" s="22" t="s">
        <v>326</v>
      </c>
      <c r="G85" s="22" t="s">
        <v>185</v>
      </c>
      <c r="H85" s="28" t="s">
        <v>327</v>
      </c>
      <c r="I85" s="36">
        <f>N85</f>
        <v>1.88</v>
      </c>
      <c r="J85" s="36"/>
      <c r="K85" s="44"/>
      <c r="L85" s="44"/>
      <c r="M85" s="36">
        <v>1.88</v>
      </c>
      <c r="N85" s="36">
        <f t="shared" si="6"/>
        <v>1.88</v>
      </c>
      <c r="O85" s="55"/>
      <c r="P85" s="22" t="s">
        <v>45</v>
      </c>
      <c r="Q85" s="22" t="s">
        <v>76</v>
      </c>
      <c r="R85" s="47" t="s">
        <v>328</v>
      </c>
    </row>
    <row r="86" spans="1:18" s="1" customFormat="1" ht="102.75" customHeight="1">
      <c r="A86" s="21">
        <v>68</v>
      </c>
      <c r="B86" s="27" t="s">
        <v>182</v>
      </c>
      <c r="C86" s="34" t="s">
        <v>42</v>
      </c>
      <c r="D86" s="27" t="s">
        <v>77</v>
      </c>
      <c r="E86" s="27" t="s">
        <v>82</v>
      </c>
      <c r="F86" s="22" t="s">
        <v>329</v>
      </c>
      <c r="G86" s="22" t="s">
        <v>185</v>
      </c>
      <c r="H86" s="28" t="s">
        <v>330</v>
      </c>
      <c r="I86" s="36">
        <f>N86</f>
        <v>1.25</v>
      </c>
      <c r="J86" s="36"/>
      <c r="K86" s="44"/>
      <c r="L86" s="44"/>
      <c r="M86" s="36">
        <v>1.25</v>
      </c>
      <c r="N86" s="36">
        <f t="shared" si="6"/>
        <v>1.25</v>
      </c>
      <c r="O86" s="55"/>
      <c r="P86" s="22" t="s">
        <v>45</v>
      </c>
      <c r="Q86" s="22" t="s">
        <v>76</v>
      </c>
      <c r="R86" s="47" t="s">
        <v>331</v>
      </c>
    </row>
    <row r="87" spans="1:18" s="1" customFormat="1" ht="102.75" customHeight="1">
      <c r="A87" s="21">
        <v>69</v>
      </c>
      <c r="B87" s="27" t="s">
        <v>182</v>
      </c>
      <c r="C87" s="34" t="s">
        <v>42</v>
      </c>
      <c r="D87" s="27" t="s">
        <v>109</v>
      </c>
      <c r="E87" s="27" t="s">
        <v>332</v>
      </c>
      <c r="F87" s="22" t="s">
        <v>333</v>
      </c>
      <c r="G87" s="22" t="s">
        <v>185</v>
      </c>
      <c r="H87" s="28" t="s">
        <v>334</v>
      </c>
      <c r="I87" s="36">
        <v>1.18</v>
      </c>
      <c r="J87" s="36"/>
      <c r="K87" s="44"/>
      <c r="L87" s="44"/>
      <c r="M87" s="36">
        <v>1.18</v>
      </c>
      <c r="N87" s="36">
        <v>1.18</v>
      </c>
      <c r="O87" s="55"/>
      <c r="P87" s="22" t="s">
        <v>45</v>
      </c>
      <c r="Q87" s="22" t="s">
        <v>76</v>
      </c>
      <c r="R87" s="47" t="s">
        <v>335</v>
      </c>
    </row>
    <row r="88" spans="1:18" s="2" customFormat="1" ht="87" customHeight="1">
      <c r="A88" s="18"/>
      <c r="B88" s="19" t="s">
        <v>50</v>
      </c>
      <c r="C88" s="19"/>
      <c r="D88" s="19"/>
      <c r="E88" s="19"/>
      <c r="F88" s="19"/>
      <c r="G88" s="20"/>
      <c r="H88" s="20"/>
      <c r="I88" s="17">
        <f aca="true" t="shared" si="7" ref="I88:I95">N88</f>
        <v>532.0300000000001</v>
      </c>
      <c r="J88" s="39"/>
      <c r="K88" s="39">
        <f>SUM(K89:K101)</f>
        <v>532.0300000000001</v>
      </c>
      <c r="L88" s="41"/>
      <c r="M88" s="41"/>
      <c r="N88" s="17">
        <f aca="true" t="shared" si="8" ref="N88:N101">SUM(J88:M88)</f>
        <v>532.0300000000001</v>
      </c>
      <c r="O88" s="42"/>
      <c r="P88" s="20"/>
      <c r="Q88" s="20"/>
      <c r="R88" s="20" t="s">
        <v>51</v>
      </c>
    </row>
    <row r="89" spans="1:18" s="1" customFormat="1" ht="87" customHeight="1">
      <c r="A89" s="53">
        <v>70</v>
      </c>
      <c r="B89" s="22" t="s">
        <v>182</v>
      </c>
      <c r="C89" s="22" t="s">
        <v>42</v>
      </c>
      <c r="D89" s="22" t="s">
        <v>128</v>
      </c>
      <c r="E89" s="22" t="s">
        <v>336</v>
      </c>
      <c r="F89" s="22" t="s">
        <v>337</v>
      </c>
      <c r="G89" s="22">
        <v>2020</v>
      </c>
      <c r="H89" s="22" t="s">
        <v>338</v>
      </c>
      <c r="I89" s="36">
        <f t="shared" si="7"/>
        <v>167</v>
      </c>
      <c r="J89" s="36"/>
      <c r="K89" s="36">
        <v>167</v>
      </c>
      <c r="L89" s="36"/>
      <c r="M89" s="36"/>
      <c r="N89" s="36">
        <f t="shared" si="8"/>
        <v>167</v>
      </c>
      <c r="O89" s="22"/>
      <c r="P89" s="22" t="s">
        <v>50</v>
      </c>
      <c r="Q89" s="22" t="s">
        <v>76</v>
      </c>
      <c r="R89" s="20" t="s">
        <v>339</v>
      </c>
    </row>
    <row r="90" spans="1:18" s="1" customFormat="1" ht="87" customHeight="1">
      <c r="A90" s="53">
        <v>71</v>
      </c>
      <c r="B90" s="22" t="s">
        <v>182</v>
      </c>
      <c r="C90" s="22" t="s">
        <v>42</v>
      </c>
      <c r="D90" s="22" t="s">
        <v>128</v>
      </c>
      <c r="E90" s="22" t="s">
        <v>340</v>
      </c>
      <c r="F90" s="22" t="s">
        <v>341</v>
      </c>
      <c r="G90" s="22">
        <v>2020</v>
      </c>
      <c r="H90" s="22" t="s">
        <v>342</v>
      </c>
      <c r="I90" s="36">
        <f t="shared" si="7"/>
        <v>5</v>
      </c>
      <c r="J90" s="36"/>
      <c r="K90" s="36">
        <v>5</v>
      </c>
      <c r="L90" s="36"/>
      <c r="M90" s="36"/>
      <c r="N90" s="36">
        <f t="shared" si="8"/>
        <v>5</v>
      </c>
      <c r="O90" s="22"/>
      <c r="P90" s="22" t="s">
        <v>50</v>
      </c>
      <c r="Q90" s="22" t="s">
        <v>76</v>
      </c>
      <c r="R90" s="20" t="s">
        <v>343</v>
      </c>
    </row>
    <row r="91" spans="1:18" s="1" customFormat="1" ht="87" customHeight="1">
      <c r="A91" s="53">
        <v>72</v>
      </c>
      <c r="B91" s="22" t="s">
        <v>182</v>
      </c>
      <c r="C91" s="22" t="s">
        <v>42</v>
      </c>
      <c r="D91" s="22" t="s">
        <v>128</v>
      </c>
      <c r="E91" s="22" t="s">
        <v>344</v>
      </c>
      <c r="F91" s="22" t="s">
        <v>345</v>
      </c>
      <c r="G91" s="22">
        <v>2020</v>
      </c>
      <c r="H91" s="22" t="s">
        <v>346</v>
      </c>
      <c r="I91" s="36">
        <f t="shared" si="7"/>
        <v>35</v>
      </c>
      <c r="J91" s="36"/>
      <c r="K91" s="36">
        <v>35</v>
      </c>
      <c r="L91" s="36"/>
      <c r="M91" s="36"/>
      <c r="N91" s="36">
        <f t="shared" si="8"/>
        <v>35</v>
      </c>
      <c r="O91" s="22"/>
      <c r="P91" s="22" t="s">
        <v>50</v>
      </c>
      <c r="Q91" s="22" t="s">
        <v>76</v>
      </c>
      <c r="R91" s="20" t="s">
        <v>347</v>
      </c>
    </row>
    <row r="92" spans="1:18" s="1" customFormat="1" ht="87" customHeight="1">
      <c r="A92" s="53">
        <v>73</v>
      </c>
      <c r="B92" s="22" t="s">
        <v>182</v>
      </c>
      <c r="C92" s="22" t="s">
        <v>42</v>
      </c>
      <c r="D92" s="22" t="s">
        <v>116</v>
      </c>
      <c r="E92" s="22" t="s">
        <v>348</v>
      </c>
      <c r="F92" s="22" t="s">
        <v>349</v>
      </c>
      <c r="G92" s="22">
        <v>2020</v>
      </c>
      <c r="H92" s="22" t="s">
        <v>350</v>
      </c>
      <c r="I92" s="36">
        <f t="shared" si="7"/>
        <v>81</v>
      </c>
      <c r="J92" s="36"/>
      <c r="K92" s="36">
        <v>81</v>
      </c>
      <c r="L92" s="36"/>
      <c r="M92" s="36"/>
      <c r="N92" s="36">
        <f t="shared" si="8"/>
        <v>81</v>
      </c>
      <c r="O92" s="22"/>
      <c r="P92" s="22" t="s">
        <v>50</v>
      </c>
      <c r="Q92" s="22" t="s">
        <v>76</v>
      </c>
      <c r="R92" s="20" t="s">
        <v>351</v>
      </c>
    </row>
    <row r="93" spans="1:18" s="1" customFormat="1" ht="87" customHeight="1">
      <c r="A93" s="53">
        <v>74</v>
      </c>
      <c r="B93" s="22" t="s">
        <v>182</v>
      </c>
      <c r="C93" s="22" t="s">
        <v>42</v>
      </c>
      <c r="D93" s="22" t="s">
        <v>116</v>
      </c>
      <c r="E93" s="22" t="s">
        <v>183</v>
      </c>
      <c r="F93" s="22" t="s">
        <v>352</v>
      </c>
      <c r="G93" s="22">
        <v>2020</v>
      </c>
      <c r="H93" s="22" t="s">
        <v>353</v>
      </c>
      <c r="I93" s="36">
        <f t="shared" si="7"/>
        <v>14.13</v>
      </c>
      <c r="J93" s="36"/>
      <c r="K93" s="36">
        <v>14.13</v>
      </c>
      <c r="L93" s="36"/>
      <c r="M93" s="36"/>
      <c r="N93" s="36">
        <f t="shared" si="8"/>
        <v>14.13</v>
      </c>
      <c r="O93" s="22"/>
      <c r="P93" s="22" t="s">
        <v>50</v>
      </c>
      <c r="Q93" s="22" t="s">
        <v>76</v>
      </c>
      <c r="R93" s="20" t="s">
        <v>354</v>
      </c>
    </row>
    <row r="94" spans="1:18" s="1" customFormat="1" ht="87" customHeight="1">
      <c r="A94" s="53">
        <v>75</v>
      </c>
      <c r="B94" s="22" t="s">
        <v>182</v>
      </c>
      <c r="C94" s="22" t="s">
        <v>42</v>
      </c>
      <c r="D94" s="22" t="s">
        <v>116</v>
      </c>
      <c r="E94" s="22" t="s">
        <v>117</v>
      </c>
      <c r="F94" s="22" t="s">
        <v>355</v>
      </c>
      <c r="G94" s="22">
        <v>2020</v>
      </c>
      <c r="H94" s="22" t="s">
        <v>356</v>
      </c>
      <c r="I94" s="36">
        <f t="shared" si="7"/>
        <v>6.12</v>
      </c>
      <c r="J94" s="36"/>
      <c r="K94" s="36">
        <v>6.12</v>
      </c>
      <c r="L94" s="36"/>
      <c r="M94" s="36"/>
      <c r="N94" s="36">
        <f t="shared" si="8"/>
        <v>6.12</v>
      </c>
      <c r="O94" s="22"/>
      <c r="P94" s="22" t="s">
        <v>50</v>
      </c>
      <c r="Q94" s="22" t="s">
        <v>76</v>
      </c>
      <c r="R94" s="20" t="s">
        <v>357</v>
      </c>
    </row>
    <row r="95" spans="1:18" s="1" customFormat="1" ht="87" customHeight="1">
      <c r="A95" s="53">
        <v>76</v>
      </c>
      <c r="B95" s="22" t="s">
        <v>182</v>
      </c>
      <c r="C95" s="22" t="s">
        <v>42</v>
      </c>
      <c r="D95" s="22" t="s">
        <v>77</v>
      </c>
      <c r="E95" s="22" t="s">
        <v>358</v>
      </c>
      <c r="F95" s="22" t="s">
        <v>341</v>
      </c>
      <c r="G95" s="22">
        <v>2020</v>
      </c>
      <c r="H95" s="22" t="s">
        <v>359</v>
      </c>
      <c r="I95" s="36">
        <f t="shared" si="7"/>
        <v>27.66</v>
      </c>
      <c r="J95" s="36"/>
      <c r="K95" s="36">
        <v>27.66</v>
      </c>
      <c r="L95" s="36"/>
      <c r="M95" s="36"/>
      <c r="N95" s="36">
        <f t="shared" si="8"/>
        <v>27.66</v>
      </c>
      <c r="O95" s="22"/>
      <c r="P95" s="22" t="s">
        <v>50</v>
      </c>
      <c r="Q95" s="22" t="s">
        <v>76</v>
      </c>
      <c r="R95" s="20" t="s">
        <v>360</v>
      </c>
    </row>
    <row r="96" spans="1:18" s="1" customFormat="1" ht="87" customHeight="1">
      <c r="A96" s="53">
        <v>77</v>
      </c>
      <c r="B96" s="22" t="s">
        <v>182</v>
      </c>
      <c r="C96" s="22" t="s">
        <v>42</v>
      </c>
      <c r="D96" s="22" t="s">
        <v>77</v>
      </c>
      <c r="E96" s="22" t="s">
        <v>164</v>
      </c>
      <c r="F96" s="22" t="s">
        <v>361</v>
      </c>
      <c r="G96" s="22">
        <v>2020</v>
      </c>
      <c r="H96" s="22" t="s">
        <v>362</v>
      </c>
      <c r="I96" s="36">
        <f aca="true" t="shared" si="9" ref="I96:I101">N96</f>
        <v>93</v>
      </c>
      <c r="J96" s="36"/>
      <c r="K96" s="36">
        <v>93</v>
      </c>
      <c r="L96" s="36"/>
      <c r="M96" s="36"/>
      <c r="N96" s="36">
        <f t="shared" si="8"/>
        <v>93</v>
      </c>
      <c r="O96" s="22"/>
      <c r="P96" s="22" t="s">
        <v>50</v>
      </c>
      <c r="Q96" s="22" t="s">
        <v>76</v>
      </c>
      <c r="R96" s="20" t="s">
        <v>363</v>
      </c>
    </row>
    <row r="97" spans="1:18" s="1" customFormat="1" ht="87" customHeight="1">
      <c r="A97" s="53">
        <v>78</v>
      </c>
      <c r="B97" s="22" t="s">
        <v>182</v>
      </c>
      <c r="C97" s="22" t="s">
        <v>42</v>
      </c>
      <c r="D97" s="22" t="s">
        <v>77</v>
      </c>
      <c r="E97" s="22" t="s">
        <v>164</v>
      </c>
      <c r="F97" s="22" t="s">
        <v>364</v>
      </c>
      <c r="G97" s="22">
        <v>2020</v>
      </c>
      <c r="H97" s="22" t="s">
        <v>365</v>
      </c>
      <c r="I97" s="36">
        <f t="shared" si="9"/>
        <v>7.36</v>
      </c>
      <c r="J97" s="36"/>
      <c r="K97" s="36">
        <v>7.36</v>
      </c>
      <c r="L97" s="36"/>
      <c r="M97" s="36"/>
      <c r="N97" s="36">
        <f t="shared" si="8"/>
        <v>7.36</v>
      </c>
      <c r="O97" s="22"/>
      <c r="P97" s="22" t="s">
        <v>50</v>
      </c>
      <c r="Q97" s="22" t="s">
        <v>76</v>
      </c>
      <c r="R97" s="20" t="s">
        <v>366</v>
      </c>
    </row>
    <row r="98" spans="1:18" s="1" customFormat="1" ht="87" customHeight="1">
      <c r="A98" s="53">
        <v>79</v>
      </c>
      <c r="B98" s="22" t="s">
        <v>182</v>
      </c>
      <c r="C98" s="22" t="s">
        <v>42</v>
      </c>
      <c r="D98" s="22" t="s">
        <v>92</v>
      </c>
      <c r="E98" s="22" t="s">
        <v>112</v>
      </c>
      <c r="F98" s="22" t="s">
        <v>367</v>
      </c>
      <c r="G98" s="22">
        <v>2020</v>
      </c>
      <c r="H98" s="22" t="s">
        <v>368</v>
      </c>
      <c r="I98" s="36">
        <f t="shared" si="9"/>
        <v>18.78</v>
      </c>
      <c r="J98" s="36"/>
      <c r="K98" s="36">
        <v>18.78</v>
      </c>
      <c r="L98" s="36"/>
      <c r="M98" s="36"/>
      <c r="N98" s="36">
        <f t="shared" si="8"/>
        <v>18.78</v>
      </c>
      <c r="O98" s="22"/>
      <c r="P98" s="22" t="s">
        <v>50</v>
      </c>
      <c r="Q98" s="22" t="s">
        <v>76</v>
      </c>
      <c r="R98" s="20" t="s">
        <v>369</v>
      </c>
    </row>
    <row r="99" spans="1:18" s="1" customFormat="1" ht="87" customHeight="1">
      <c r="A99" s="53">
        <v>80</v>
      </c>
      <c r="B99" s="22" t="s">
        <v>182</v>
      </c>
      <c r="C99" s="22" t="s">
        <v>42</v>
      </c>
      <c r="D99" s="22" t="s">
        <v>92</v>
      </c>
      <c r="E99" s="22" t="s">
        <v>135</v>
      </c>
      <c r="F99" s="22" t="s">
        <v>370</v>
      </c>
      <c r="G99" s="22">
        <v>2020</v>
      </c>
      <c r="H99" s="22" t="s">
        <v>371</v>
      </c>
      <c r="I99" s="36">
        <f t="shared" si="9"/>
        <v>27.5</v>
      </c>
      <c r="J99" s="36"/>
      <c r="K99" s="36">
        <v>27.5</v>
      </c>
      <c r="L99" s="36"/>
      <c r="M99" s="36"/>
      <c r="N99" s="36">
        <f t="shared" si="8"/>
        <v>27.5</v>
      </c>
      <c r="O99" s="22"/>
      <c r="P99" s="22" t="s">
        <v>50</v>
      </c>
      <c r="Q99" s="22" t="s">
        <v>76</v>
      </c>
      <c r="R99" s="20" t="s">
        <v>372</v>
      </c>
    </row>
    <row r="100" spans="1:18" s="1" customFormat="1" ht="87" customHeight="1">
      <c r="A100" s="53">
        <v>81</v>
      </c>
      <c r="B100" s="22" t="s">
        <v>182</v>
      </c>
      <c r="C100" s="22" t="s">
        <v>42</v>
      </c>
      <c r="D100" s="22" t="s">
        <v>109</v>
      </c>
      <c r="E100" s="22" t="s">
        <v>228</v>
      </c>
      <c r="F100" s="22" t="s">
        <v>373</v>
      </c>
      <c r="G100" s="22">
        <v>2020</v>
      </c>
      <c r="H100" s="22" t="s">
        <v>374</v>
      </c>
      <c r="I100" s="36">
        <f t="shared" si="9"/>
        <v>5.48</v>
      </c>
      <c r="J100" s="36"/>
      <c r="K100" s="36">
        <v>5.48</v>
      </c>
      <c r="L100" s="36"/>
      <c r="M100" s="36"/>
      <c r="N100" s="36">
        <f t="shared" si="8"/>
        <v>5.48</v>
      </c>
      <c r="O100" s="22"/>
      <c r="P100" s="22" t="s">
        <v>50</v>
      </c>
      <c r="Q100" s="22" t="s">
        <v>76</v>
      </c>
      <c r="R100" s="20" t="s">
        <v>375</v>
      </c>
    </row>
    <row r="101" spans="1:256" s="3" customFormat="1" ht="87" customHeight="1">
      <c r="A101" s="53">
        <v>82</v>
      </c>
      <c r="B101" s="54" t="s">
        <v>182</v>
      </c>
      <c r="C101" s="54" t="s">
        <v>42</v>
      </c>
      <c r="D101" s="27" t="s">
        <v>116</v>
      </c>
      <c r="E101" s="27" t="s">
        <v>376</v>
      </c>
      <c r="F101" s="48" t="s">
        <v>377</v>
      </c>
      <c r="G101" s="48">
        <v>2020</v>
      </c>
      <c r="H101" s="28" t="s">
        <v>378</v>
      </c>
      <c r="I101" s="36">
        <f t="shared" si="9"/>
        <v>44</v>
      </c>
      <c r="J101" s="56"/>
      <c r="K101" s="56">
        <v>44</v>
      </c>
      <c r="L101" s="56"/>
      <c r="M101" s="56"/>
      <c r="N101" s="36">
        <f t="shared" si="8"/>
        <v>44</v>
      </c>
      <c r="O101" s="54"/>
      <c r="P101" s="22" t="s">
        <v>50</v>
      </c>
      <c r="Q101" s="22" t="s">
        <v>76</v>
      </c>
      <c r="R101" s="20" t="s">
        <v>379</v>
      </c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  <c r="IT101" s="57"/>
      <c r="IU101" s="57"/>
      <c r="IV101" s="57"/>
    </row>
  </sheetData>
  <sheetProtection/>
  <mergeCells count="27">
    <mergeCell ref="B1:C1"/>
    <mergeCell ref="B2:R2"/>
    <mergeCell ref="D3:E3"/>
    <mergeCell ref="I3:O3"/>
    <mergeCell ref="J4:N4"/>
    <mergeCell ref="B6:G6"/>
    <mergeCell ref="B7:F7"/>
    <mergeCell ref="B9:F9"/>
    <mergeCell ref="B19:F19"/>
    <mergeCell ref="B40:F40"/>
    <mergeCell ref="B82:F82"/>
    <mergeCell ref="B88:F88"/>
    <mergeCell ref="A3:A5"/>
    <mergeCell ref="A10:A13"/>
    <mergeCell ref="A14:A18"/>
    <mergeCell ref="B3:B5"/>
    <mergeCell ref="C3:C5"/>
    <mergeCell ref="D4:D5"/>
    <mergeCell ref="E4:E5"/>
    <mergeCell ref="F3:F5"/>
    <mergeCell ref="G3:G5"/>
    <mergeCell ref="H3:H5"/>
    <mergeCell ref="I4:I5"/>
    <mergeCell ref="O4:O5"/>
    <mergeCell ref="P3:P5"/>
    <mergeCell ref="Q3:Q5"/>
    <mergeCell ref="R3:R5"/>
  </mergeCells>
  <dataValidations count="2">
    <dataValidation type="list" allowBlank="1" showInputMessage="1" showErrorMessage="1" sqref="C38 C39 C43 C44 C45 C70 C76 C80 C81 C46:C49 C50:C53 C71:C72 C73:C75 C77:C79">
      <formula1>INDIRECT($B38)</formula1>
    </dataValidation>
    <dataValidation type="list" allowBlank="1" showInputMessage="1" showErrorMessage="1" sqref="F96">
      <formula1>INDIRECT($A96)</formula1>
    </dataValidation>
  </dataValidations>
  <printOptions/>
  <pageMargins left="0.3145833333333333" right="0.275" top="0.7083333333333334" bottom="0.8263888888888888" header="0.5" footer="0.6298611111111111"/>
  <pageSetup firstPageNumber="9" useFirstPageNumber="1" fitToHeight="0" fitToWidth="1" horizontalDpi="600" verticalDpi="600" orientation="landscape" paperSize="9" scale="88"/>
  <headerFooter>
    <oddFooter>&amp;C&amp;P</oddFooter>
  </headerFooter>
  <ignoredErrors>
    <ignoredError sqref="N82" formula="1"/>
    <ignoredError sqref="N80 N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吴堡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现在进行时</cp:lastModifiedBy>
  <cp:lastPrinted>2018-01-16T08:19:12Z</cp:lastPrinted>
  <dcterms:created xsi:type="dcterms:W3CDTF">2017-08-15T01:24:15Z</dcterms:created>
  <dcterms:modified xsi:type="dcterms:W3CDTF">2020-03-27T01:10:00Z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