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1" sheetId="1" r:id="rId1"/>
    <sheet name="Sheet2" sheetId="4" r:id="rId2"/>
    <sheet name="Sheet1" sheetId="3" state="hidden" r:id="rId3"/>
  </sheets>
  <definedNames>
    <definedName name="_xlnm.Print_Titles" localSheetId="0">'1'!$2:$9</definedName>
  </definedNames>
  <calcPr calcId="144525"/>
</workbook>
</file>

<file path=xl/comments1.xml><?xml version="1.0" encoding="utf-8"?>
<comments xmlns="http://schemas.openxmlformats.org/spreadsheetml/2006/main">
  <authors>
    <author>ncs2</author>
  </authors>
  <commentList>
    <comment ref="D4" authorId="0">
      <text>
        <r>
          <rPr>
            <b/>
            <sz val="9"/>
            <rFont val="宋体"/>
            <charset val="134"/>
          </rPr>
          <t>ncs2:</t>
        </r>
        <r>
          <rPr>
            <sz val="9"/>
            <rFont val="宋体"/>
            <charset val="134"/>
          </rPr>
          <t xml:space="preserve">
收到795.55万，已下达297.4万。</t>
        </r>
      </text>
    </comment>
    <comment ref="D5" authorId="0">
      <text>
        <r>
          <rPr>
            <b/>
            <sz val="9"/>
            <rFont val="宋体"/>
            <charset val="134"/>
          </rPr>
          <t>ncs2:</t>
        </r>
        <r>
          <rPr>
            <sz val="9"/>
            <rFont val="宋体"/>
            <charset val="134"/>
          </rPr>
          <t xml:space="preserve">
收到330万，已下达220.05万。
</t>
        </r>
      </text>
    </comment>
  </commentList>
</comments>
</file>

<file path=xl/sharedStrings.xml><?xml version="1.0" encoding="utf-8"?>
<sst xmlns="http://schemas.openxmlformats.org/spreadsheetml/2006/main" count="47">
  <si>
    <t>附件</t>
  </si>
  <si>
    <t>2018年基础设施项目财政涉农整合资金分配明细表</t>
  </si>
  <si>
    <t>单位：万元</t>
  </si>
  <si>
    <t>项目单位</t>
  </si>
  <si>
    <t>应下达金额</t>
  </si>
  <si>
    <t>调整使用</t>
  </si>
  <si>
    <t>本次下达金额</t>
  </si>
  <si>
    <t>项目名称</t>
  </si>
  <si>
    <t>主管部门</t>
  </si>
  <si>
    <t>备注</t>
  </si>
  <si>
    <t>合计</t>
  </si>
  <si>
    <t>列“2130504农村基础设施建设”科目</t>
  </si>
  <si>
    <t>宋家川镇</t>
  </si>
  <si>
    <t>道路工程</t>
  </si>
  <si>
    <t>交通局</t>
  </si>
  <si>
    <t>榆政财建〔2018〕117号支</t>
  </si>
  <si>
    <t>寇家塬镇</t>
  </si>
  <si>
    <t>榆政财建〔2018〕117号支72.05万元
榆财农改发（2018）14号支109.95万元</t>
  </si>
  <si>
    <t>郭家沟镇</t>
  </si>
  <si>
    <t>岔上镇</t>
  </si>
  <si>
    <t>张家山镇</t>
  </si>
  <si>
    <t>应下达60.36万元
榆政财农改发（2018）14号调整32.42万元
本次下达27.94万元
榆政财建〔2018〕117号支</t>
  </si>
  <si>
    <t>辛家沟镇</t>
  </si>
  <si>
    <t>道路工程59.74万元
饮水工程15万元</t>
  </si>
  <si>
    <t>应下达84.74万元
榆政财农发（2018）29号调整15万元
本次下达69.74万元
榆政财建〔2018〕117号支69.74万元</t>
  </si>
  <si>
    <t>榆政财建（2018）117号支6.87万元</t>
  </si>
  <si>
    <t>资金来源情况</t>
  </si>
  <si>
    <t>未分配下达资金数及级次</t>
  </si>
  <si>
    <t>资金下达文号</t>
  </si>
  <si>
    <t>中央</t>
  </si>
  <si>
    <t>省级</t>
  </si>
  <si>
    <t>市级</t>
  </si>
  <si>
    <t>县级</t>
  </si>
  <si>
    <t>小计</t>
  </si>
  <si>
    <t>榆政财建（2018）117号</t>
  </si>
  <si>
    <t>关于下达2018年脱贫攻坚交通基础设施建设项目资金的通知</t>
  </si>
  <si>
    <t>榆财农改发（2018）14号</t>
  </si>
  <si>
    <t>关于下达2018年农村综合改革转移支付资金的通知</t>
  </si>
  <si>
    <t>榆政财农综发（2018）30号</t>
  </si>
  <si>
    <t>榆政财农发（2018）70号</t>
  </si>
  <si>
    <t>榆政财农发（2018）24号</t>
  </si>
  <si>
    <t>榆政财农发（2018）81号</t>
  </si>
  <si>
    <t>榆政财综发（2017）41号</t>
  </si>
  <si>
    <t>榆政财农发（2018）78号</t>
  </si>
  <si>
    <t>榆政财农发（2018）84号</t>
  </si>
  <si>
    <t>榆政财社发（2018）121号</t>
  </si>
  <si>
    <t>榆政财农发（2018）108号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</si>
</sst>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2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12" fillId="11" borderId="2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XFD17"/>
  <sheetViews>
    <sheetView tabSelected="1" topLeftCell="A7" workbookViewId="0">
      <selection activeCell="K10" sqref="K10"/>
    </sheetView>
  </sheetViews>
  <sheetFormatPr defaultColWidth="9" defaultRowHeight="13.5"/>
  <cols>
    <col min="1" max="4" width="13.5" style="1" customWidth="1"/>
    <col min="5" max="5" width="15.5" style="1" customWidth="1"/>
    <col min="6" max="6" width="9.875" style="1" customWidth="1"/>
    <col min="7" max="7" width="31.875" style="1" customWidth="1"/>
    <col min="8" max="16384" width="9" style="1"/>
  </cols>
  <sheetData>
    <row r="2" ht="19" customHeight="1" spans="1:7">
      <c r="A2" s="17" t="s">
        <v>0</v>
      </c>
      <c r="B2" s="18"/>
      <c r="C2" s="18"/>
      <c r="D2" s="18"/>
      <c r="E2" s="18"/>
      <c r="F2" s="18"/>
      <c r="G2" s="19"/>
    </row>
    <row r="3" spans="1:7">
      <c r="A3" s="20" t="s">
        <v>1</v>
      </c>
      <c r="B3" s="20"/>
      <c r="C3" s="20"/>
      <c r="D3" s="20"/>
      <c r="E3" s="20"/>
      <c r="F3" s="20"/>
      <c r="G3" s="20"/>
    </row>
    <row r="4" spans="1:7">
      <c r="A4" s="21"/>
      <c r="B4" s="21"/>
      <c r="C4" s="21"/>
      <c r="D4" s="21"/>
      <c r="E4" s="21"/>
      <c r="F4" s="21"/>
      <c r="G4" s="21"/>
    </row>
    <row r="5" spans="1:7">
      <c r="A5" s="21"/>
      <c r="B5" s="21"/>
      <c r="C5" s="21"/>
      <c r="D5" s="21"/>
      <c r="E5" s="21"/>
      <c r="F5" s="21"/>
      <c r="G5" s="21"/>
    </row>
    <row r="6" ht="20.25" spans="1:7">
      <c r="A6" s="22"/>
      <c r="B6" s="21"/>
      <c r="C6" s="21"/>
      <c r="D6" s="21"/>
      <c r="E6" s="21"/>
      <c r="F6" s="21"/>
      <c r="G6" s="23" t="s">
        <v>2</v>
      </c>
    </row>
    <row r="7" ht="17" customHeight="1" spans="1:7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</row>
    <row r="8" ht="17" customHeight="1" spans="1:7">
      <c r="A8" s="24"/>
      <c r="B8" s="24"/>
      <c r="C8" s="24"/>
      <c r="D8" s="24"/>
      <c r="E8" s="24"/>
      <c r="F8" s="24"/>
      <c r="G8" s="24"/>
    </row>
    <row r="9" ht="17" customHeight="1" spans="1:7">
      <c r="A9" s="24"/>
      <c r="B9" s="24"/>
      <c r="C9" s="24"/>
      <c r="D9" s="24"/>
      <c r="E9" s="24"/>
      <c r="F9" s="24"/>
      <c r="G9" s="24"/>
    </row>
    <row r="10" ht="39" customHeight="1" spans="1:7">
      <c r="A10" s="25" t="s">
        <v>10</v>
      </c>
      <c r="B10" s="26">
        <f>SUM(B11:B17)</f>
        <v>655.52</v>
      </c>
      <c r="C10" s="26">
        <f>SUM(C11:C17)</f>
        <v>47.42</v>
      </c>
      <c r="D10" s="26">
        <f>SUM(D11:D17)</f>
        <v>608.1</v>
      </c>
      <c r="E10" s="25"/>
      <c r="F10" s="25"/>
      <c r="G10" s="27" t="s">
        <v>11</v>
      </c>
    </row>
    <row r="11" ht="60" customHeight="1" spans="1:7">
      <c r="A11" s="28" t="s">
        <v>12</v>
      </c>
      <c r="B11" s="29">
        <v>70</v>
      </c>
      <c r="C11" s="29"/>
      <c r="D11" s="29">
        <f t="shared" ref="D11:D17" si="0">B11-C11</f>
        <v>70</v>
      </c>
      <c r="E11" s="30" t="s">
        <v>13</v>
      </c>
      <c r="F11" s="30" t="s">
        <v>14</v>
      </c>
      <c r="G11" s="27" t="s">
        <v>15</v>
      </c>
    </row>
    <row r="12" s="1" customFormat="1" ht="60" customHeight="1" spans="1:16384">
      <c r="A12" s="28" t="s">
        <v>16</v>
      </c>
      <c r="B12" s="29">
        <v>182</v>
      </c>
      <c r="C12" s="29"/>
      <c r="D12" s="29">
        <f t="shared" si="0"/>
        <v>182</v>
      </c>
      <c r="E12" s="30" t="s">
        <v>13</v>
      </c>
      <c r="F12" s="30" t="s">
        <v>14</v>
      </c>
      <c r="G12" s="27" t="s">
        <v>17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ht="60" customHeight="1" spans="1:16384">
      <c r="A13" s="28" t="s">
        <v>18</v>
      </c>
      <c r="B13" s="29">
        <v>203.55</v>
      </c>
      <c r="C13" s="29"/>
      <c r="D13" s="29">
        <f t="shared" si="0"/>
        <v>203.55</v>
      </c>
      <c r="E13" s="30" t="s">
        <v>13</v>
      </c>
      <c r="F13" s="30" t="s">
        <v>14</v>
      </c>
      <c r="G13" s="27" t="s">
        <v>15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ht="60" customHeight="1" spans="1:16384">
      <c r="A14" s="28" t="s">
        <v>19</v>
      </c>
      <c r="B14" s="29">
        <v>48</v>
      </c>
      <c r="C14" s="29"/>
      <c r="D14" s="29">
        <f t="shared" si="0"/>
        <v>48</v>
      </c>
      <c r="E14" s="30" t="s">
        <v>13</v>
      </c>
      <c r="F14" s="30" t="s">
        <v>14</v>
      </c>
      <c r="G14" s="27" t="s">
        <v>15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ht="60" customHeight="1" spans="1:16384">
      <c r="A15" s="28" t="s">
        <v>20</v>
      </c>
      <c r="B15" s="29">
        <v>60.36</v>
      </c>
      <c r="C15" s="29">
        <v>32.42</v>
      </c>
      <c r="D15" s="29">
        <f t="shared" si="0"/>
        <v>27.94</v>
      </c>
      <c r="E15" s="30" t="s">
        <v>13</v>
      </c>
      <c r="F15" s="30" t="s">
        <v>14</v>
      </c>
      <c r="G15" s="27" t="s">
        <v>21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ht="60" customHeight="1" spans="1:16384">
      <c r="A16" s="28" t="s">
        <v>22</v>
      </c>
      <c r="B16" s="29">
        <f>15+69.74</f>
        <v>84.74</v>
      </c>
      <c r="C16" s="29">
        <v>15</v>
      </c>
      <c r="D16" s="29">
        <f t="shared" si="0"/>
        <v>69.74</v>
      </c>
      <c r="E16" s="27" t="s">
        <v>23</v>
      </c>
      <c r="F16" s="30" t="s">
        <v>14</v>
      </c>
      <c r="G16" s="27" t="s">
        <v>24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ht="60" customHeight="1" spans="1:16384">
      <c r="A17" s="28" t="s">
        <v>14</v>
      </c>
      <c r="B17" s="29">
        <v>6.87</v>
      </c>
      <c r="C17" s="29"/>
      <c r="D17" s="29">
        <f>B17-C17</f>
        <v>6.87</v>
      </c>
      <c r="E17" s="30" t="s">
        <v>13</v>
      </c>
      <c r="F17" s="30" t="s">
        <v>14</v>
      </c>
      <c r="G17" s="27" t="s">
        <v>25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</sheetData>
  <mergeCells count="8">
    <mergeCell ref="A7:A9"/>
    <mergeCell ref="B7:B9"/>
    <mergeCell ref="C7:C9"/>
    <mergeCell ref="D7:D9"/>
    <mergeCell ref="E7:E9"/>
    <mergeCell ref="F7:F9"/>
    <mergeCell ref="G7:G9"/>
    <mergeCell ref="A3:G5"/>
  </mergeCells>
  <pageMargins left="0.471527777777778" right="0.313888888888889" top="0.471527777777778" bottom="0.354166666666667" header="0.511805555555556" footer="0.511805555555556"/>
  <pageSetup paperSize="9" scale="8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workbookViewId="0">
      <selection activeCell="A4" sqref="A4"/>
    </sheetView>
  </sheetViews>
  <sheetFormatPr defaultColWidth="9" defaultRowHeight="17" customHeight="1" outlineLevelRow="6"/>
  <cols>
    <col min="1" max="1" width="20" customWidth="1"/>
    <col min="2" max="2" width="51.5" hidden="1" customWidth="1"/>
    <col min="3" max="6" width="9" hidden="1" customWidth="1"/>
    <col min="7" max="7" width="10.625" customWidth="1"/>
  </cols>
  <sheetData>
    <row r="1" customHeight="1" spans="1:16">
      <c r="A1" s="7" t="s">
        <v>26</v>
      </c>
      <c r="B1" s="7"/>
      <c r="C1" s="8" t="s">
        <v>27</v>
      </c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</row>
    <row r="2" customHeight="1" spans="1:18">
      <c r="A2" s="8" t="s">
        <v>28</v>
      </c>
      <c r="B2" s="8" t="s">
        <v>7</v>
      </c>
      <c r="C2" s="8" t="s">
        <v>29</v>
      </c>
      <c r="D2" s="8" t="s">
        <v>30</v>
      </c>
      <c r="E2" s="8" t="s">
        <v>31</v>
      </c>
      <c r="F2" s="8" t="s">
        <v>32</v>
      </c>
      <c r="G2" s="8" t="s">
        <v>33</v>
      </c>
      <c r="H2" s="9">
        <v>70</v>
      </c>
      <c r="I2" s="9">
        <v>182</v>
      </c>
      <c r="J2" s="9">
        <v>203.55</v>
      </c>
      <c r="K2" s="9">
        <v>48</v>
      </c>
      <c r="L2" s="9">
        <f>60.36-32.42</f>
        <v>27.94</v>
      </c>
      <c r="M2" s="9">
        <v>69.74</v>
      </c>
      <c r="N2" s="9">
        <v>6.873</v>
      </c>
      <c r="O2" s="9">
        <f>SUM(H2:N2)</f>
        <v>608.103</v>
      </c>
      <c r="P2" s="9"/>
      <c r="Q2">
        <v>608.1</v>
      </c>
      <c r="R2">
        <f>Q2-O2</f>
        <v>-0.00300000000004275</v>
      </c>
    </row>
    <row r="3" customHeight="1" spans="1:16">
      <c r="A3" s="8"/>
      <c r="B3" s="8"/>
      <c r="C3" s="8"/>
      <c r="D3" s="8"/>
      <c r="E3" s="8"/>
      <c r="F3" s="8"/>
      <c r="G3" s="10">
        <v>0.003</v>
      </c>
      <c r="H3" s="11"/>
      <c r="I3" s="11"/>
      <c r="J3" s="11"/>
      <c r="K3" s="11"/>
      <c r="L3" s="11"/>
      <c r="M3" s="11"/>
      <c r="N3" s="11">
        <v>0.003</v>
      </c>
      <c r="O3" s="9">
        <f>SUM(H3:N3)</f>
        <v>0.003</v>
      </c>
      <c r="P3" s="9">
        <f>G3-O3</f>
        <v>0</v>
      </c>
    </row>
    <row r="4" customHeight="1" spans="1:16">
      <c r="A4" s="12" t="s">
        <v>34</v>
      </c>
      <c r="B4" s="12" t="s">
        <v>35</v>
      </c>
      <c r="C4" s="13"/>
      <c r="D4" s="13">
        <v>498.15</v>
      </c>
      <c r="E4" s="13"/>
      <c r="F4" s="13"/>
      <c r="G4" s="14">
        <f>SUM(D4:F4)</f>
        <v>498.15</v>
      </c>
      <c r="H4" s="11">
        <v>70</v>
      </c>
      <c r="I4" s="11">
        <v>72.05</v>
      </c>
      <c r="J4" s="11">
        <v>203.55</v>
      </c>
      <c r="K4" s="11">
        <v>48</v>
      </c>
      <c r="L4" s="11">
        <v>27.94</v>
      </c>
      <c r="M4" s="11">
        <v>69.74</v>
      </c>
      <c r="N4" s="11">
        <v>6.87</v>
      </c>
      <c r="O4" s="9">
        <f>SUM(H4:N4)</f>
        <v>498.15</v>
      </c>
      <c r="P4" s="9">
        <f>G4-O4</f>
        <v>0</v>
      </c>
    </row>
    <row r="5" customHeight="1" spans="1:16">
      <c r="A5" s="15" t="s">
        <v>36</v>
      </c>
      <c r="B5" s="15" t="s">
        <v>37</v>
      </c>
      <c r="C5" s="16"/>
      <c r="D5" s="16">
        <v>109.95</v>
      </c>
      <c r="E5" s="16"/>
      <c r="F5" s="16"/>
      <c r="G5" s="14">
        <f>SUM(D5:F5)</f>
        <v>109.95</v>
      </c>
      <c r="H5" s="11"/>
      <c r="I5" s="11">
        <v>109.95</v>
      </c>
      <c r="J5" s="11"/>
      <c r="K5" s="11"/>
      <c r="L5" s="11"/>
      <c r="M5" s="11"/>
      <c r="N5" s="11"/>
      <c r="O5" s="9">
        <f>SUM(H5:N5)</f>
        <v>109.95</v>
      </c>
      <c r="P5" s="9">
        <f>G5-O5</f>
        <v>0</v>
      </c>
    </row>
    <row r="6" customHeight="1" spans="1:16">
      <c r="A6" s="12"/>
      <c r="B6" s="12"/>
      <c r="C6" s="13"/>
      <c r="D6" s="13"/>
      <c r="E6" s="13"/>
      <c r="F6" s="13"/>
      <c r="G6" s="14">
        <f t="shared" ref="G6:O6" si="0">SUM(G3:G5)</f>
        <v>608.103</v>
      </c>
      <c r="H6" s="9">
        <f t="shared" si="0"/>
        <v>70</v>
      </c>
      <c r="I6" s="9">
        <f t="shared" si="0"/>
        <v>182</v>
      </c>
      <c r="J6" s="9">
        <f t="shared" si="0"/>
        <v>203.55</v>
      </c>
      <c r="K6" s="9">
        <f t="shared" si="0"/>
        <v>48</v>
      </c>
      <c r="L6" s="9">
        <f t="shared" si="0"/>
        <v>27.94</v>
      </c>
      <c r="M6" s="9">
        <f t="shared" si="0"/>
        <v>69.74</v>
      </c>
      <c r="N6" s="9">
        <f t="shared" si="0"/>
        <v>6.873</v>
      </c>
      <c r="O6" s="9">
        <f t="shared" si="0"/>
        <v>608.103</v>
      </c>
      <c r="P6" s="9">
        <f>G6-O6</f>
        <v>0</v>
      </c>
    </row>
    <row r="7" customHeight="1" spans="1:16">
      <c r="A7" s="9"/>
      <c r="B7" s="9"/>
      <c r="C7" s="9"/>
      <c r="D7" s="9"/>
      <c r="E7" s="9"/>
      <c r="F7" s="9"/>
      <c r="G7" s="9"/>
      <c r="H7" s="9">
        <f t="shared" ref="H7:M7" si="1">H2-H6</f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/>
      <c r="O7" s="9">
        <f>SUM(H7:N7)</f>
        <v>0</v>
      </c>
      <c r="P7" s="9">
        <f>G7-O7</f>
        <v>0</v>
      </c>
    </row>
  </sheetData>
  <mergeCells count="2">
    <mergeCell ref="A1:B1"/>
    <mergeCell ref="C1:G1"/>
  </mergeCells>
  <pageMargins left="0.75" right="0.75" top="1" bottom="1" header="0.511805555555556" footer="0.511805555555556"/>
  <pageSetup paperSize="9" scale="86" fitToHeight="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3"/>
  <sheetViews>
    <sheetView zoomScale="130" zoomScaleNormal="130" workbookViewId="0">
      <selection activeCell="A11" sqref="A11"/>
    </sheetView>
  </sheetViews>
  <sheetFormatPr defaultColWidth="9" defaultRowHeight="13.5"/>
  <cols>
    <col min="1" max="1" width="30.875" customWidth="1"/>
    <col min="2" max="2" width="9" style="1"/>
    <col min="4" max="4" width="11.25" customWidth="1"/>
    <col min="8" max="8" width="13.75"/>
  </cols>
  <sheetData>
    <row r="2" spans="1:11">
      <c r="A2" t="s">
        <v>38</v>
      </c>
      <c r="B2" s="2">
        <v>54</v>
      </c>
      <c r="C2" s="1"/>
      <c r="D2" s="3">
        <v>54</v>
      </c>
      <c r="H2">
        <f t="shared" ref="H2:H10" si="0">B2-C2-D2-E2-G2-F2</f>
        <v>0</v>
      </c>
      <c r="K2">
        <v>68.04</v>
      </c>
    </row>
    <row r="3" spans="1:11">
      <c r="A3" t="s">
        <v>39</v>
      </c>
      <c r="B3" s="2">
        <v>50</v>
      </c>
      <c r="C3" s="4">
        <v>50</v>
      </c>
      <c r="D3" s="3"/>
      <c r="H3">
        <f t="shared" si="0"/>
        <v>0</v>
      </c>
      <c r="K3">
        <v>37.03</v>
      </c>
    </row>
    <row r="4" spans="1:11">
      <c r="A4" t="s">
        <v>40</v>
      </c>
      <c r="B4" s="1">
        <v>20</v>
      </c>
      <c r="C4" s="1"/>
      <c r="D4" s="3">
        <v>0.98</v>
      </c>
      <c r="G4" s="2">
        <v>1.75</v>
      </c>
      <c r="H4">
        <f t="shared" si="0"/>
        <v>17.27</v>
      </c>
      <c r="K4">
        <v>98.55</v>
      </c>
    </row>
    <row r="5" spans="1:11">
      <c r="A5" t="s">
        <v>41</v>
      </c>
      <c r="B5" s="1">
        <v>965</v>
      </c>
      <c r="E5" s="5">
        <v>33.05</v>
      </c>
      <c r="F5" s="5"/>
      <c r="G5" s="2">
        <v>0.23</v>
      </c>
      <c r="H5">
        <f t="shared" si="0"/>
        <v>931.72</v>
      </c>
      <c r="K5">
        <v>87.51</v>
      </c>
    </row>
    <row r="6" spans="1:11">
      <c r="A6" t="s">
        <v>42</v>
      </c>
      <c r="B6" s="2">
        <v>200</v>
      </c>
      <c r="C6" s="6">
        <v>68.04</v>
      </c>
      <c r="D6" s="6">
        <v>37.03</v>
      </c>
      <c r="E6" s="6">
        <v>87.51</v>
      </c>
      <c r="F6" s="6"/>
      <c r="G6" s="2">
        <v>7.42</v>
      </c>
      <c r="H6">
        <f t="shared" si="0"/>
        <v>-2.66453525910038e-14</v>
      </c>
      <c r="K6">
        <v>60.8</v>
      </c>
    </row>
    <row r="7" spans="1:11">
      <c r="A7" t="s">
        <v>43</v>
      </c>
      <c r="B7" s="1">
        <v>22.5</v>
      </c>
      <c r="E7" s="5">
        <v>22.5</v>
      </c>
      <c r="F7" s="5"/>
      <c r="H7">
        <f t="shared" si="0"/>
        <v>0</v>
      </c>
      <c r="K7">
        <v>58.79</v>
      </c>
    </row>
    <row r="8" spans="1:8">
      <c r="A8" t="s">
        <v>44</v>
      </c>
      <c r="B8" s="1">
        <v>43</v>
      </c>
      <c r="D8" s="1"/>
      <c r="E8" s="5">
        <v>43</v>
      </c>
      <c r="F8" s="5"/>
      <c r="G8" s="1"/>
      <c r="H8">
        <f t="shared" si="0"/>
        <v>0</v>
      </c>
    </row>
    <row r="9" spans="1:8">
      <c r="A9" t="s">
        <v>45</v>
      </c>
      <c r="B9" s="1">
        <v>251</v>
      </c>
      <c r="H9">
        <f t="shared" si="0"/>
        <v>251</v>
      </c>
    </row>
    <row r="10" spans="1:8">
      <c r="A10" t="s">
        <v>46</v>
      </c>
      <c r="B10" s="1">
        <v>14.613</v>
      </c>
      <c r="C10" s="4">
        <v>10.8</v>
      </c>
      <c r="D10" s="3">
        <v>3.81</v>
      </c>
      <c r="H10">
        <f t="shared" si="0"/>
        <v>0.00299999999999878</v>
      </c>
    </row>
    <row r="16" spans="4:4">
      <c r="D16">
        <v>200</v>
      </c>
    </row>
    <row r="17" spans="4:4">
      <c r="D17">
        <v>54</v>
      </c>
    </row>
    <row r="18" spans="4:4">
      <c r="D18">
        <v>50</v>
      </c>
    </row>
    <row r="19" spans="4:4">
      <c r="D19">
        <v>2.73</v>
      </c>
    </row>
    <row r="20" spans="4:4">
      <c r="D20">
        <v>33.28</v>
      </c>
    </row>
    <row r="21" spans="4:4">
      <c r="D21">
        <v>22.5</v>
      </c>
    </row>
    <row r="22" spans="4:4">
      <c r="D22">
        <v>43</v>
      </c>
    </row>
    <row r="23" spans="4:4">
      <c r="D23">
        <v>14.61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2018-12-01T03:31:28Z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